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440" yWindow="-180" windowWidth="20750" windowHeight="11270"/>
  </bookViews>
  <sheets>
    <sheet name="LP Budget 2015 " sheetId="2" r:id="rId1"/>
  </sheets>
  <definedNames>
    <definedName name="_xlnm.Print_Area" localSheetId="0">'LP Budget 2015 '!$A$1:$N$102</definedName>
    <definedName name="_xlnm.Print_Titles" localSheetId="0">'LP Budget 2015 '!$1:$1</definedName>
  </definedNames>
  <calcPr calcId="152511"/>
</workbook>
</file>

<file path=xl/calcChain.xml><?xml version="1.0" encoding="utf-8"?>
<calcChain xmlns="http://schemas.openxmlformats.org/spreadsheetml/2006/main">
  <c r="N40" i="2" l="1"/>
  <c r="C61" i="2"/>
  <c r="D61" i="2"/>
  <c r="E61" i="2"/>
  <c r="F61" i="2"/>
  <c r="G61" i="2"/>
  <c r="H61" i="2"/>
  <c r="I61" i="2"/>
  <c r="J61" i="2"/>
  <c r="K61" i="2"/>
  <c r="L61" i="2"/>
  <c r="M61" i="2"/>
  <c r="C54" i="2"/>
  <c r="D54" i="2"/>
  <c r="E54" i="2"/>
  <c r="F54" i="2"/>
  <c r="G54" i="2"/>
  <c r="H54" i="2"/>
  <c r="I54" i="2"/>
  <c r="J54" i="2"/>
  <c r="K54" i="2"/>
  <c r="L54" i="2"/>
  <c r="M54" i="2"/>
  <c r="N53" i="2"/>
  <c r="B54" i="2"/>
  <c r="N6" i="2"/>
  <c r="N58" i="2"/>
  <c r="N42" i="2" l="1"/>
  <c r="N16" i="2"/>
  <c r="N17" i="2"/>
  <c r="N18" i="2"/>
  <c r="N19" i="2"/>
  <c r="N20" i="2"/>
  <c r="N25" i="2"/>
  <c r="N26" i="2"/>
  <c r="N27" i="2"/>
  <c r="N29" i="2"/>
  <c r="N30" i="2"/>
  <c r="N31" i="2"/>
  <c r="N32" i="2"/>
  <c r="N33" i="2"/>
  <c r="N34" i="2"/>
  <c r="N37" i="2"/>
  <c r="N38" i="2"/>
  <c r="N39" i="2"/>
  <c r="N41" i="2"/>
  <c r="N44" i="2"/>
  <c r="N45" i="2"/>
  <c r="N46" i="2"/>
  <c r="N48" i="2"/>
  <c r="N50" i="2"/>
  <c r="N51" i="2"/>
  <c r="N52" i="2"/>
  <c r="N56" i="2"/>
  <c r="N57" i="2"/>
  <c r="N59" i="2"/>
  <c r="N60" i="2"/>
  <c r="N66" i="2"/>
  <c r="N67" i="2"/>
  <c r="N68" i="2"/>
  <c r="N69" i="2"/>
  <c r="N70" i="2"/>
  <c r="N71" i="2"/>
  <c r="N74" i="2"/>
  <c r="N75" i="2"/>
  <c r="N76" i="2"/>
  <c r="N80" i="2"/>
  <c r="N81" i="2"/>
  <c r="N83" i="2"/>
  <c r="N84" i="2"/>
  <c r="N85" i="2"/>
  <c r="N86" i="2"/>
  <c r="N89" i="2"/>
  <c r="N90" i="2"/>
  <c r="N91" i="2"/>
  <c r="N92" i="2"/>
  <c r="N93" i="2"/>
  <c r="N94" i="2"/>
  <c r="N96" i="2"/>
  <c r="N97" i="2"/>
  <c r="N100" i="2"/>
  <c r="N101" i="2"/>
  <c r="N9" i="2"/>
  <c r="N10" i="2"/>
  <c r="N11" i="2"/>
  <c r="N8" i="2"/>
  <c r="N54" i="2" l="1"/>
  <c r="D12" i="2"/>
  <c r="G95" i="2"/>
  <c r="C87" i="2"/>
  <c r="D87" i="2"/>
  <c r="E87" i="2"/>
  <c r="F87" i="2"/>
  <c r="G87" i="2"/>
  <c r="H87" i="2"/>
  <c r="I87" i="2"/>
  <c r="J87" i="2"/>
  <c r="K87" i="2"/>
  <c r="L87" i="2"/>
  <c r="M87" i="2"/>
  <c r="B87" i="2"/>
  <c r="C77" i="2"/>
  <c r="D77" i="2"/>
  <c r="E77" i="2"/>
  <c r="F77" i="2"/>
  <c r="G77" i="2"/>
  <c r="H77" i="2"/>
  <c r="I77" i="2"/>
  <c r="J77" i="2"/>
  <c r="K77" i="2"/>
  <c r="L77" i="2"/>
  <c r="M77" i="2"/>
  <c r="B77" i="2"/>
  <c r="M72" i="2"/>
  <c r="C21" i="2"/>
  <c r="D21" i="2"/>
  <c r="E21" i="2"/>
  <c r="F21" i="2"/>
  <c r="G21" i="2"/>
  <c r="H21" i="2"/>
  <c r="I21" i="2"/>
  <c r="J21" i="2"/>
  <c r="K21" i="2"/>
  <c r="L21" i="2"/>
  <c r="M21" i="2"/>
  <c r="B21" i="2"/>
  <c r="M98" i="2" l="1"/>
  <c r="N87" i="2"/>
  <c r="N21" i="2"/>
  <c r="N77" i="2"/>
  <c r="N98" i="2" s="1"/>
  <c r="B12" i="2"/>
  <c r="K12" i="2" l="1"/>
  <c r="H12" i="2"/>
  <c r="E12" i="2"/>
  <c r="C95" i="2"/>
  <c r="D95" i="2"/>
  <c r="E95" i="2"/>
  <c r="F95" i="2"/>
  <c r="F98" i="2" s="1"/>
  <c r="H95" i="2"/>
  <c r="I95" i="2"/>
  <c r="J95" i="2"/>
  <c r="K95" i="2"/>
  <c r="L95" i="2"/>
  <c r="B95" i="2"/>
  <c r="L72" i="2"/>
  <c r="K72" i="2"/>
  <c r="J72" i="2"/>
  <c r="I72" i="2"/>
  <c r="H72" i="2"/>
  <c r="G72" i="2"/>
  <c r="G98" i="2" s="1"/>
  <c r="F72" i="2"/>
  <c r="E72" i="2"/>
  <c r="D72" i="2"/>
  <c r="C72" i="2"/>
  <c r="B72" i="2"/>
  <c r="C47" i="2"/>
  <c r="C62" i="2" s="1"/>
  <c r="D47" i="2"/>
  <c r="D62" i="2" s="1"/>
  <c r="E47" i="2"/>
  <c r="E62" i="2" s="1"/>
  <c r="F47" i="2"/>
  <c r="F62" i="2" s="1"/>
  <c r="G47" i="2"/>
  <c r="G62" i="2" s="1"/>
  <c r="H47" i="2"/>
  <c r="H62" i="2" s="1"/>
  <c r="I47" i="2"/>
  <c r="I62" i="2" s="1"/>
  <c r="J47" i="2"/>
  <c r="J62" i="2" s="1"/>
  <c r="K47" i="2"/>
  <c r="K62" i="2" s="1"/>
  <c r="L47" i="2"/>
  <c r="L62" i="2" s="1"/>
  <c r="M47" i="2"/>
  <c r="M62" i="2" s="1"/>
  <c r="B47" i="2"/>
  <c r="B61" i="2"/>
  <c r="C28" i="2"/>
  <c r="C35" i="2" s="1"/>
  <c r="D28" i="2"/>
  <c r="D35" i="2" s="1"/>
  <c r="E28" i="2"/>
  <c r="E35" i="2" s="1"/>
  <c r="F28" i="2"/>
  <c r="F35" i="2" s="1"/>
  <c r="G28" i="2"/>
  <c r="G35" i="2" s="1"/>
  <c r="H28" i="2"/>
  <c r="H35" i="2" s="1"/>
  <c r="I28" i="2"/>
  <c r="I35" i="2" s="1"/>
  <c r="J28" i="2"/>
  <c r="J35" i="2" s="1"/>
  <c r="K28" i="2"/>
  <c r="K35" i="2" s="1"/>
  <c r="L28" i="2"/>
  <c r="L35" i="2" s="1"/>
  <c r="M28" i="2"/>
  <c r="M35" i="2" s="1"/>
  <c r="B28" i="2"/>
  <c r="B35" i="2" s="1"/>
  <c r="C12" i="2"/>
  <c r="F12" i="2"/>
  <c r="G12" i="2"/>
  <c r="I12" i="2"/>
  <c r="J12" i="2"/>
  <c r="L12" i="2"/>
  <c r="M12" i="2"/>
  <c r="B62" i="2" l="1"/>
  <c r="G102" i="2"/>
  <c r="F102" i="2"/>
  <c r="M102" i="2"/>
  <c r="J98" i="2"/>
  <c r="J102" i="2" s="1"/>
  <c r="E98" i="2"/>
  <c r="E102" i="2" s="1"/>
  <c r="I98" i="2"/>
  <c r="I102" i="2" s="1"/>
  <c r="D98" i="2"/>
  <c r="D102" i="2" s="1"/>
  <c r="K98" i="2"/>
  <c r="K102" i="2" s="1"/>
  <c r="L98" i="2"/>
  <c r="L102" i="2" s="1"/>
  <c r="H98" i="2"/>
  <c r="H102" i="2" s="1"/>
  <c r="C98" i="2"/>
  <c r="C102" i="2" s="1"/>
  <c r="N47" i="2"/>
  <c r="N61" i="2"/>
  <c r="N95" i="2"/>
  <c r="N12" i="2"/>
  <c r="N28" i="2"/>
  <c r="N35" i="2" s="1"/>
  <c r="N72" i="2"/>
  <c r="B98" i="2"/>
  <c r="N62" i="2" l="1"/>
  <c r="N102" i="2" s="1"/>
  <c r="B102" i="2"/>
</calcChain>
</file>

<file path=xl/sharedStrings.xml><?xml version="1.0" encoding="utf-8"?>
<sst xmlns="http://schemas.openxmlformats.org/spreadsheetml/2006/main" count="225" uniqueCount="179">
  <si>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</si>
  <si>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</si>
  <si>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</si>
  <si>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</si>
  <si>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</si>
  <si>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</si>
  <si>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</si>
  <si>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</si>
  <si>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</si>
  <si>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</si>
  <si>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</si>
  <si>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</si>
  <si>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</si>
  <si>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Total Cash Balance:</t>
  </si>
  <si>
    <t>INCOME:</t>
  </si>
  <si>
    <t>EXPENSES:</t>
  </si>
  <si>
    <t>Accountant</t>
  </si>
  <si>
    <t>Total Contractural</t>
  </si>
  <si>
    <t>GENERAL</t>
  </si>
  <si>
    <t>Assembly Expenses:</t>
  </si>
  <si>
    <t>Total General</t>
  </si>
  <si>
    <t>Gardening/Landscaping</t>
  </si>
  <si>
    <t>Gardeners:</t>
  </si>
  <si>
    <t>Vacation:</t>
  </si>
  <si>
    <t>Total Monthly Expenses</t>
  </si>
  <si>
    <t>Property Administrator</t>
  </si>
  <si>
    <t xml:space="preserve">   José Luis</t>
  </si>
  <si>
    <t xml:space="preserve">   Legal(Notario Protocol)</t>
  </si>
  <si>
    <t xml:space="preserve">   Admin Expense</t>
  </si>
  <si>
    <t>Intereses</t>
  </si>
  <si>
    <t>TOTAL DE INGRESOS</t>
  </si>
  <si>
    <t>CONTRACTUALES</t>
  </si>
  <si>
    <t>OPERACIONAL</t>
  </si>
  <si>
    <t>Onsite manager gasoline</t>
  </si>
  <si>
    <t xml:space="preserve">  Total Gardening:</t>
  </si>
  <si>
    <t>Water Potable</t>
  </si>
  <si>
    <t xml:space="preserve">  Total Water Potable:</t>
  </si>
  <si>
    <t xml:space="preserve">   Chemicals</t>
  </si>
  <si>
    <t xml:space="preserve">  Total Water Treatment:</t>
  </si>
  <si>
    <t>Security:</t>
  </si>
  <si>
    <t xml:space="preserve">   José Luis </t>
  </si>
  <si>
    <t xml:space="preserve">   Total Benefits</t>
  </si>
  <si>
    <t xml:space="preserve">   Total Alguinaldos</t>
  </si>
  <si>
    <t xml:space="preserve">   Total Vacations</t>
  </si>
  <si>
    <t xml:space="preserve">                   Total Operational</t>
  </si>
  <si>
    <t xml:space="preserve"> Total Jardinería</t>
  </si>
  <si>
    <t>Total de Agua Potable</t>
  </si>
  <si>
    <t>Total del Tratameinto de Aguas</t>
  </si>
  <si>
    <t>Total Nominas</t>
  </si>
  <si>
    <t>Total Vacaciones</t>
  </si>
  <si>
    <t>INGRESOS:</t>
  </si>
  <si>
    <t>Cuotas de Mantenimiento</t>
  </si>
  <si>
    <t xml:space="preserve">   Cleanout</t>
  </si>
  <si>
    <t xml:space="preserve">   Equipment Repair</t>
  </si>
  <si>
    <t xml:space="preserve">   Equipment Replacement   </t>
  </si>
  <si>
    <t xml:space="preserve">   Bottled Water</t>
  </si>
  <si>
    <t xml:space="preserve">   Equip Repair</t>
  </si>
  <si>
    <t xml:space="preserve">   Equip Replacement</t>
  </si>
  <si>
    <t xml:space="preserve">   Plants &amp; Related Supplies</t>
  </si>
  <si>
    <t>GASTOS:</t>
  </si>
  <si>
    <t>Total Contractuales</t>
  </si>
  <si>
    <t xml:space="preserve"> Gastos Asambleas</t>
  </si>
  <si>
    <t xml:space="preserve"> Bonos del Administrador</t>
  </si>
  <si>
    <t xml:space="preserve"> Paisaje y Jardinería</t>
  </si>
  <si>
    <t xml:space="preserve"> Agua Potable</t>
  </si>
  <si>
    <t xml:space="preserve"> Tratamiento de Aguas</t>
  </si>
  <si>
    <t>Operacional Total</t>
  </si>
  <si>
    <t xml:space="preserve"> Total Alguinaldos</t>
  </si>
  <si>
    <t xml:space="preserve">  Seguro Social-Infonavit</t>
  </si>
  <si>
    <t xml:space="preserve"> Total Benficios</t>
  </si>
  <si>
    <t>Jardineros:</t>
  </si>
  <si>
    <t>Beneficios:</t>
  </si>
  <si>
    <t>Alquinaldos:</t>
  </si>
  <si>
    <t>Vacaciones:</t>
  </si>
  <si>
    <t xml:space="preserve">   Librado Veliz G.</t>
  </si>
  <si>
    <t>Garbage Collection</t>
  </si>
  <si>
    <t>Administrator Bonus</t>
  </si>
  <si>
    <t>Seguridad:</t>
  </si>
  <si>
    <t>-</t>
  </si>
  <si>
    <t>Misceláneo Ingresos</t>
  </si>
  <si>
    <t>Total Assembly</t>
  </si>
  <si>
    <t>Total Asambleas</t>
  </si>
  <si>
    <t>EMPLEADOS</t>
  </si>
  <si>
    <t>Nominas</t>
  </si>
  <si>
    <t xml:space="preserve">   Total Salary</t>
  </si>
  <si>
    <t>Total Employees</t>
  </si>
  <si>
    <t>TOTAL LOS EMPLEADOS</t>
  </si>
  <si>
    <t>La Puntilla Improvements</t>
  </si>
  <si>
    <t>Telephone (Sec. Station)</t>
  </si>
  <si>
    <t xml:space="preserve">   Librado Beliz Jerbacio</t>
  </si>
  <si>
    <t xml:space="preserve">   José Luis Gonzaliz Lopez</t>
  </si>
  <si>
    <t xml:space="preserve">   Isaac Cuevas Lopez</t>
  </si>
  <si>
    <t>Total Saldo Ingresos</t>
  </si>
  <si>
    <t xml:space="preserve">   Ricardo Ramos Vazguez</t>
  </si>
  <si>
    <t>Miscellaneous income</t>
  </si>
  <si>
    <t xml:space="preserve">   Equipment</t>
  </si>
  <si>
    <t>Electrical supplies/maint</t>
  </si>
  <si>
    <t>Electricity</t>
  </si>
  <si>
    <t>Equipment Fuel</t>
  </si>
  <si>
    <t>Bank Charges</t>
  </si>
  <si>
    <t>Common Area Insurance</t>
  </si>
  <si>
    <t>Federal Zone</t>
  </si>
  <si>
    <t xml:space="preserve">Legal </t>
  </si>
  <si>
    <t>Miscellaneous</t>
  </si>
  <si>
    <t>General supplies</t>
  </si>
  <si>
    <t xml:space="preserve">  ISR</t>
  </si>
  <si>
    <t>1st Qtr Prepayments</t>
  </si>
  <si>
    <t>Pre-pagos para 1 trimestre</t>
  </si>
  <si>
    <t xml:space="preserve">CONTRACTURAL </t>
  </si>
  <si>
    <t xml:space="preserve">GENERAL </t>
  </si>
  <si>
    <t xml:space="preserve">OPERATIONAL </t>
  </si>
  <si>
    <t xml:space="preserve">EMPLOYEES  </t>
  </si>
  <si>
    <t>Painting and Supplies</t>
  </si>
  <si>
    <t>Cleaning Supplies</t>
  </si>
  <si>
    <t>Employee Christmas Party</t>
  </si>
  <si>
    <t>Salaries (no increase)</t>
  </si>
  <si>
    <t>Benefits:</t>
  </si>
  <si>
    <t xml:space="preserve">   Social Security (no increase)</t>
  </si>
  <si>
    <t>ISR (no increase)</t>
  </si>
  <si>
    <t>Alguinaldos (Xmas Bonus):</t>
  </si>
  <si>
    <t>TOTAL GASTOS de MESES</t>
  </si>
  <si>
    <t>Total Income</t>
  </si>
  <si>
    <t>Beginning Cash Bal HSBC</t>
  </si>
  <si>
    <t>Saldo en el HSBC</t>
  </si>
  <si>
    <t>Beginning Cash Bal Lloyds</t>
  </si>
  <si>
    <t>Saldo en Lloyd</t>
  </si>
  <si>
    <t>Reserve Contribution</t>
  </si>
  <si>
    <t>Petty Cash</t>
  </si>
  <si>
    <t xml:space="preserve">   Oromapas Water</t>
  </si>
  <si>
    <t>Cargos de Fianza</t>
  </si>
  <si>
    <t>Finiquito</t>
  </si>
  <si>
    <t>General Additions/Repairs</t>
  </si>
  <si>
    <t>Water Treatment System</t>
  </si>
  <si>
    <t>Penalty Payments per quarter</t>
  </si>
  <si>
    <t>Interest income</t>
  </si>
  <si>
    <t xml:space="preserve">   Pump Repair</t>
  </si>
  <si>
    <t xml:space="preserve">    Food Coupons</t>
  </si>
  <si>
    <t xml:space="preserve"> Contador   (+6%)</t>
  </si>
  <si>
    <t xml:space="preserve"> Recoger basura (+10% actual)</t>
  </si>
  <si>
    <t xml:space="preserve"> Gasolina del Administrador en sitio (N/C)</t>
  </si>
  <si>
    <t xml:space="preserve"> Administrador (+ 4%)</t>
  </si>
  <si>
    <t xml:space="preserve">   Gastos Administrativos (-50%)</t>
  </si>
  <si>
    <t xml:space="preserve">   Legales (Actuals)</t>
  </si>
  <si>
    <t xml:space="preserve">   Restaurant/Food</t>
  </si>
  <si>
    <t xml:space="preserve">   Restaurante/Comida (-50%)</t>
  </si>
  <si>
    <t xml:space="preserve"> Cargos bancarios (-31%)</t>
  </si>
  <si>
    <t xml:space="preserve"> Seguro del area comun (N/C)</t>
  </si>
  <si>
    <t xml:space="preserve"> La Zona Federal(N/C)</t>
  </si>
  <si>
    <r>
      <t xml:space="preserve"> Provisiones general (-88</t>
    </r>
    <r>
      <rPr>
        <b/>
        <strike/>
        <sz val="10"/>
        <rFont val="Arial"/>
        <family val="2"/>
      </rPr>
      <t>%)</t>
    </r>
  </si>
  <si>
    <t xml:space="preserve"> Legales(Actual + 10%)</t>
  </si>
  <si>
    <t xml:space="preserve"> Misceláneo(Actual + 10%)</t>
  </si>
  <si>
    <t>Reparaciones generales(actual + 10%)</t>
  </si>
  <si>
    <t>Pinta y partes relacionadas (actual + 10%)</t>
  </si>
  <si>
    <t>Coasa limpiandos(actual + 10%)</t>
  </si>
  <si>
    <r>
      <t xml:space="preserve"> Provisiones/repar el</t>
    </r>
    <r>
      <rPr>
        <sz val="10"/>
        <rFont val="Arial"/>
        <family val="2"/>
      </rPr>
      <t>éctrico(- 50%)</t>
    </r>
  </si>
  <si>
    <t xml:space="preserve"> Electricidad(actual + 10%)</t>
  </si>
  <si>
    <t xml:space="preserve"> Gasolina del equipo(actual + 10%)</t>
  </si>
  <si>
    <t xml:space="preserve">  Reparación de equipo(actual + 10%)</t>
  </si>
  <si>
    <t xml:space="preserve">  Reemplazo de equipo(Actual + 10%)</t>
  </si>
  <si>
    <t xml:space="preserve">  Plantas y partes relacionadas(actual + 10%)</t>
  </si>
  <si>
    <t xml:space="preserve"> Telefono a la estación de seguridad(actual + 10%)</t>
  </si>
  <si>
    <t xml:space="preserve">  Agua embotellada(N/C)</t>
  </si>
  <si>
    <t xml:space="preserve">  Equipo(N/C)</t>
  </si>
  <si>
    <t xml:space="preserve">  Agua de Rompas(N/C)</t>
  </si>
  <si>
    <t xml:space="preserve">  Químicos(Actual + 10%)</t>
  </si>
  <si>
    <t xml:space="preserve">  Limpieza (N/C)</t>
  </si>
  <si>
    <t>Reparacione de la bomba (Actual + 10%)</t>
  </si>
  <si>
    <t xml:space="preserve">  Vales de Dispensa( + 6%)</t>
  </si>
  <si>
    <t>Finiquito (N/C)</t>
  </si>
  <si>
    <t>Fiesta para empleados(N/C)</t>
  </si>
  <si>
    <t>La Puntilla Mejoramientos(N/C)</t>
  </si>
  <si>
    <t>Contibucion de Reservas(N/C)</t>
  </si>
  <si>
    <t xml:space="preserve">   Alvaro Gomez Gonzales</t>
  </si>
  <si>
    <t xml:space="preserve">  Jose Misial Avalos Alfaro</t>
  </si>
  <si>
    <t xml:space="preserve">   Repairs</t>
  </si>
  <si>
    <t xml:space="preserve">   New guard</t>
  </si>
  <si>
    <t xml:space="preserve">  New guard</t>
  </si>
  <si>
    <t>2015 Budget</t>
  </si>
  <si>
    <t>Homeowners Dues ($8864 /mo)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</si>
</sst>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;[Red]&quot;$&quot;#,##0"/>
    <numFmt numFmtId="165" formatCode="&quot;$&quot;#,##0"/>
  </numFmts>
  <fonts count="3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b/>
      <sz val="12"/>
      <color indexed="12"/>
      <name val="Arial"/>
      <family val="2"/>
    </font>
    <font>
      <b/>
      <sz val="12"/>
      <color indexed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9"/>
      <color indexed="22"/>
      <name val="Arial"/>
      <family val="2"/>
    </font>
    <font>
      <sz val="10"/>
      <color indexed="2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sz val="9"/>
      <color rgb="FFFF0000"/>
      <name val="Arial"/>
      <family val="2"/>
    </font>
    <font>
      <b/>
      <sz val="11"/>
      <name val="Arial"/>
      <family val="2"/>
    </font>
    <font>
      <b/>
      <sz val="9"/>
      <color rgb="FFFF0000"/>
      <name val="Arial"/>
      <family val="2"/>
    </font>
    <font>
      <sz val="10"/>
      <color theme="1"/>
      <name val="Arial"/>
      <family val="2"/>
    </font>
    <font>
      <b/>
      <strike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3">
    <xf numFmtId="0" fontId="0" fillId="0" borderId="0" xfId="0"/>
    <xf numFmtId="164" fontId="9" fillId="0" borderId="2" xfId="0" applyNumberFormat="1" applyFont="1" applyBorder="1"/>
    <xf numFmtId="164" fontId="9" fillId="0" borderId="3" xfId="0" applyNumberFormat="1" applyFont="1" applyBorder="1"/>
    <xf numFmtId="164" fontId="9" fillId="2" borderId="2" xfId="0" applyNumberFormat="1" applyFont="1" applyFill="1" applyBorder="1"/>
    <xf numFmtId="164" fontId="9" fillId="2" borderId="2" xfId="0" applyNumberFormat="1" applyFont="1" applyFill="1" applyBorder="1" applyAlignment="1">
      <alignment horizontal="left"/>
    </xf>
    <xf numFmtId="0" fontId="0" fillId="0" borderId="0" xfId="0" applyBorder="1"/>
    <xf numFmtId="0" fontId="13" fillId="0" borderId="0" xfId="0" applyFont="1" applyBorder="1"/>
    <xf numFmtId="0" fontId="4" fillId="0" borderId="0" xfId="0" applyFont="1" applyBorder="1"/>
    <xf numFmtId="0" fontId="16" fillId="0" borderId="0" xfId="0" applyFont="1" applyBorder="1"/>
    <xf numFmtId="0" fontId="15" fillId="0" borderId="0" xfId="0" applyFont="1" applyBorder="1"/>
    <xf numFmtId="0" fontId="17" fillId="0" borderId="0" xfId="0" applyFont="1" applyBorder="1"/>
    <xf numFmtId="0" fontId="5" fillId="0" borderId="4" xfId="0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0" fontId="6" fillId="0" borderId="5" xfId="0" applyFont="1" applyFill="1" applyBorder="1" applyAlignment="1">
      <alignment horizontal="left"/>
    </xf>
    <xf numFmtId="0" fontId="0" fillId="0" borderId="0" xfId="0" applyFill="1" applyBorder="1"/>
    <xf numFmtId="164" fontId="11" fillId="0" borderId="1" xfId="0" applyNumberFormat="1" applyFont="1" applyBorder="1"/>
    <xf numFmtId="164" fontId="9" fillId="0" borderId="6" xfId="0" applyNumberFormat="1" applyFont="1" applyBorder="1"/>
    <xf numFmtId="164" fontId="18" fillId="0" borderId="3" xfId="0" applyNumberFormat="1" applyFont="1" applyBorder="1"/>
    <xf numFmtId="164" fontId="4" fillId="0" borderId="2" xfId="0" applyNumberFormat="1" applyFont="1" applyBorder="1"/>
    <xf numFmtId="164" fontId="22" fillId="0" borderId="2" xfId="0" applyNumberFormat="1" applyFont="1" applyBorder="1"/>
    <xf numFmtId="0" fontId="23" fillId="0" borderId="0" xfId="0" applyFont="1" applyBorder="1"/>
    <xf numFmtId="0" fontId="14" fillId="0" borderId="5" xfId="0" applyFont="1" applyFill="1" applyBorder="1" applyAlignment="1">
      <alignment horizontal="left"/>
    </xf>
    <xf numFmtId="0" fontId="25" fillId="0" borderId="0" xfId="0" applyFont="1" applyFill="1" applyBorder="1"/>
    <xf numFmtId="164" fontId="24" fillId="2" borderId="2" xfId="0" applyNumberFormat="1" applyFont="1" applyFill="1" applyBorder="1"/>
    <xf numFmtId="164" fontId="1" fillId="0" borderId="2" xfId="0" applyNumberFormat="1" applyFont="1" applyBorder="1" applyAlignment="1">
      <alignment horizontal="center"/>
    </xf>
    <xf numFmtId="164" fontId="7" fillId="0" borderId="1" xfId="0" applyNumberFormat="1" applyFont="1" applyBorder="1"/>
    <xf numFmtId="0" fontId="14" fillId="0" borderId="7" xfId="0" applyFont="1" applyFill="1" applyBorder="1" applyAlignment="1">
      <alignment horizontal="left"/>
    </xf>
    <xf numFmtId="0" fontId="14" fillId="0" borderId="5" xfId="0" applyFont="1" applyFill="1" applyBorder="1"/>
    <xf numFmtId="164" fontId="9" fillId="0" borderId="2" xfId="0" applyNumberFormat="1" applyFont="1" applyFill="1" applyBorder="1"/>
    <xf numFmtId="164" fontId="12" fillId="0" borderId="1" xfId="0" applyNumberFormat="1" applyFont="1" applyBorder="1"/>
    <xf numFmtId="0" fontId="19" fillId="0" borderId="7" xfId="0" applyFont="1" applyFill="1" applyBorder="1"/>
    <xf numFmtId="0" fontId="8" fillId="0" borderId="7" xfId="0" applyFont="1" applyFill="1" applyBorder="1" applyAlignment="1">
      <alignment horizontal="right"/>
    </xf>
    <xf numFmtId="0" fontId="0" fillId="0" borderId="8" xfId="0" applyFill="1" applyBorder="1"/>
    <xf numFmtId="0" fontId="0" fillId="0" borderId="5" xfId="0" applyFill="1" applyBorder="1"/>
    <xf numFmtId="0" fontId="13" fillId="0" borderId="5" xfId="0" applyFont="1" applyFill="1" applyBorder="1"/>
    <xf numFmtId="0" fontId="4" fillId="0" borderId="5" xfId="0" applyFont="1" applyFill="1" applyBorder="1"/>
    <xf numFmtId="0" fontId="20" fillId="0" borderId="5" xfId="0" applyFont="1" applyFill="1" applyBorder="1"/>
    <xf numFmtId="0" fontId="15" fillId="0" borderId="5" xfId="0" applyFont="1" applyFill="1" applyBorder="1"/>
    <xf numFmtId="0" fontId="11" fillId="0" borderId="5" xfId="0" applyFont="1" applyFill="1" applyBorder="1"/>
    <xf numFmtId="0" fontId="9" fillId="0" borderId="5" xfId="0" applyFont="1" applyFill="1" applyBorder="1"/>
    <xf numFmtId="0" fontId="11" fillId="0" borderId="9" xfId="0" applyFont="1" applyFill="1" applyBorder="1" applyAlignment="1">
      <alignment horizontal="left"/>
    </xf>
    <xf numFmtId="0" fontId="22" fillId="0" borderId="5" xfId="0" applyFont="1" applyFill="1" applyBorder="1"/>
    <xf numFmtId="0" fontId="1" fillId="0" borderId="7" xfId="0" applyFont="1" applyFill="1" applyBorder="1"/>
    <xf numFmtId="0" fontId="6" fillId="0" borderId="7" xfId="0" applyFont="1" applyFill="1" applyBorder="1"/>
    <xf numFmtId="0" fontId="13" fillId="0" borderId="7" xfId="0" applyFont="1" applyFill="1" applyBorder="1" applyAlignment="1">
      <alignment horizontal="right"/>
    </xf>
    <xf numFmtId="0" fontId="4" fillId="0" borderId="7" xfId="0" applyFont="1" applyFill="1" applyBorder="1"/>
    <xf numFmtId="0" fontId="2" fillId="0" borderId="7" xfId="0" applyFont="1" applyFill="1" applyBorder="1" applyAlignment="1">
      <alignment horizontal="right"/>
    </xf>
    <xf numFmtId="0" fontId="19" fillId="0" borderId="7" xfId="0" applyFont="1" applyFill="1" applyBorder="1" applyAlignment="1">
      <alignment horizontal="left"/>
    </xf>
    <xf numFmtId="0" fontId="11" fillId="0" borderId="7" xfId="0" applyFont="1" applyFill="1" applyBorder="1"/>
    <xf numFmtId="0" fontId="2" fillId="0" borderId="7" xfId="0" applyFont="1" applyFill="1" applyBorder="1" applyAlignment="1">
      <alignment horizontal="left"/>
    </xf>
    <xf numFmtId="3" fontId="2" fillId="0" borderId="7" xfId="0" applyNumberFormat="1" applyFont="1" applyFill="1" applyBorder="1" applyAlignment="1">
      <alignment horizontal="left"/>
    </xf>
    <xf numFmtId="0" fontId="11" fillId="0" borderId="7" xfId="0" applyFont="1" applyFill="1" applyBorder="1" applyAlignment="1">
      <alignment horizontal="right"/>
    </xf>
    <xf numFmtId="0" fontId="12" fillId="0" borderId="7" xfId="0" applyFont="1" applyFill="1" applyBorder="1"/>
    <xf numFmtId="0" fontId="15" fillId="0" borderId="7" xfId="0" applyFont="1" applyFill="1" applyBorder="1" applyAlignment="1">
      <alignment horizontal="left"/>
    </xf>
    <xf numFmtId="0" fontId="14" fillId="0" borderId="7" xfId="0" applyFont="1" applyFill="1" applyBorder="1" applyAlignment="1">
      <alignment horizontal="right"/>
    </xf>
    <xf numFmtId="0" fontId="12" fillId="0" borderId="7" xfId="0" applyFont="1" applyFill="1" applyBorder="1" applyAlignment="1">
      <alignment horizontal="left"/>
    </xf>
    <xf numFmtId="0" fontId="15" fillId="0" borderId="7" xfId="0" applyFont="1" applyFill="1" applyBorder="1"/>
    <xf numFmtId="0" fontId="6" fillId="0" borderId="7" xfId="0" applyFont="1" applyFill="1" applyBorder="1" applyAlignment="1">
      <alignment horizontal="left"/>
    </xf>
    <xf numFmtId="0" fontId="2" fillId="0" borderId="7" xfId="0" applyFont="1" applyFill="1" applyBorder="1"/>
    <xf numFmtId="0" fontId="1" fillId="0" borderId="7" xfId="0" applyFont="1" applyFill="1" applyBorder="1" applyAlignment="1">
      <alignment horizontal="left"/>
    </xf>
    <xf numFmtId="0" fontId="21" fillId="0" borderId="7" xfId="0" applyFont="1" applyFill="1" applyBorder="1"/>
    <xf numFmtId="0" fontId="3" fillId="0" borderId="7" xfId="0" applyFont="1" applyFill="1" applyBorder="1" applyAlignment="1">
      <alignment horizontal="left"/>
    </xf>
    <xf numFmtId="0" fontId="12" fillId="0" borderId="7" xfId="0" applyFont="1" applyFill="1" applyBorder="1" applyAlignment="1">
      <alignment horizontal="right"/>
    </xf>
    <xf numFmtId="164" fontId="1" fillId="0" borderId="2" xfId="0" applyNumberFormat="1" applyFont="1" applyFill="1" applyBorder="1"/>
    <xf numFmtId="164" fontId="26" fillId="0" borderId="2" xfId="0" applyNumberFormat="1" applyFont="1" applyBorder="1"/>
    <xf numFmtId="0" fontId="18" fillId="0" borderId="5" xfId="0" applyFont="1" applyFill="1" applyBorder="1"/>
    <xf numFmtId="164" fontId="0" fillId="0" borderId="0" xfId="0" applyNumberFormat="1" applyBorder="1"/>
    <xf numFmtId="164" fontId="9" fillId="0" borderId="11" xfId="0" applyNumberFormat="1" applyFont="1" applyFill="1" applyBorder="1"/>
    <xf numFmtId="164" fontId="9" fillId="0" borderId="3" xfId="0" applyNumberFormat="1" applyFont="1" applyFill="1" applyBorder="1"/>
    <xf numFmtId="164" fontId="9" fillId="0" borderId="1" xfId="0" applyNumberFormat="1" applyFont="1" applyFill="1" applyBorder="1"/>
    <xf numFmtId="164" fontId="26" fillId="0" borderId="2" xfId="0" applyNumberFormat="1" applyFont="1" applyFill="1" applyBorder="1"/>
    <xf numFmtId="165" fontId="1" fillId="0" borderId="2" xfId="0" applyNumberFormat="1" applyFont="1" applyFill="1" applyBorder="1" applyAlignment="1">
      <alignment horizontal="right"/>
    </xf>
    <xf numFmtId="164" fontId="1" fillId="0" borderId="3" xfId="0" applyNumberFormat="1" applyFont="1" applyBorder="1" applyAlignment="1">
      <alignment horizontal="center"/>
    </xf>
    <xf numFmtId="0" fontId="11" fillId="0" borderId="9" xfId="0" applyFont="1" applyFill="1" applyBorder="1"/>
    <xf numFmtId="164" fontId="27" fillId="0" borderId="1" xfId="0" applyNumberFormat="1" applyFont="1" applyBorder="1"/>
    <xf numFmtId="164" fontId="9" fillId="0" borderId="14" xfId="0" applyNumberFormat="1" applyFont="1" applyFill="1" applyBorder="1"/>
    <xf numFmtId="164" fontId="9" fillId="0" borderId="15" xfId="0" applyNumberFormat="1" applyFont="1" applyBorder="1"/>
    <xf numFmtId="164" fontId="18" fillId="0" borderId="1" xfId="0" applyNumberFormat="1" applyFont="1" applyBorder="1"/>
    <xf numFmtId="164" fontId="18" fillId="0" borderId="1" xfId="0" applyNumberFormat="1" applyFont="1" applyFill="1" applyBorder="1"/>
    <xf numFmtId="164" fontId="9" fillId="3" borderId="2" xfId="0" applyNumberFormat="1" applyFont="1" applyFill="1" applyBorder="1"/>
    <xf numFmtId="0" fontId="14" fillId="0" borderId="7" xfId="0" applyFont="1" applyFill="1" applyBorder="1"/>
    <xf numFmtId="0" fontId="6" fillId="0" borderId="16" xfId="0" applyFont="1" applyFill="1" applyBorder="1" applyAlignment="1">
      <alignment horizontal="left"/>
    </xf>
    <xf numFmtId="164" fontId="9" fillId="0" borderId="11" xfId="0" applyNumberFormat="1" applyFont="1" applyBorder="1"/>
    <xf numFmtId="164" fontId="2" fillId="0" borderId="1" xfId="0" applyNumberFormat="1" applyFont="1" applyFill="1" applyBorder="1"/>
    <xf numFmtId="0" fontId="15" fillId="0" borderId="7" xfId="0" applyFont="1" applyFill="1" applyBorder="1" applyAlignment="1">
      <alignment horizontal="left" indent="1"/>
    </xf>
    <xf numFmtId="0" fontId="1" fillId="0" borderId="12" xfId="0" applyFont="1" applyFill="1" applyBorder="1" applyAlignment="1">
      <alignment horizontal="right"/>
    </xf>
    <xf numFmtId="164" fontId="24" fillId="4" borderId="2" xfId="0" applyNumberFormat="1" applyFont="1" applyFill="1" applyBorder="1"/>
    <xf numFmtId="0" fontId="9" fillId="0" borderId="7" xfId="0" applyFont="1" applyFill="1" applyBorder="1" applyAlignment="1">
      <alignment horizontal="left"/>
    </xf>
    <xf numFmtId="164" fontId="10" fillId="0" borderId="1" xfId="0" applyNumberFormat="1" applyFont="1" applyBorder="1"/>
    <xf numFmtId="0" fontId="3" fillId="0" borderId="5" xfId="0" applyFont="1" applyFill="1" applyBorder="1"/>
    <xf numFmtId="5" fontId="28" fillId="0" borderId="2" xfId="1" applyNumberFormat="1" applyFont="1" applyBorder="1"/>
    <xf numFmtId="0" fontId="30" fillId="0" borderId="7" xfId="0" applyFont="1" applyFill="1" applyBorder="1" applyAlignment="1">
      <alignment horizontal="right"/>
    </xf>
    <xf numFmtId="164" fontId="1" fillId="0" borderId="11" xfId="0" applyNumberFormat="1" applyFont="1" applyBorder="1" applyAlignment="1">
      <alignment horizontal="center"/>
    </xf>
    <xf numFmtId="5" fontId="28" fillId="0" borderId="11" xfId="1" applyNumberFormat="1" applyFont="1" applyBorder="1"/>
    <xf numFmtId="0" fontId="2" fillId="0" borderId="10" xfId="0" applyFont="1" applyFill="1" applyBorder="1"/>
    <xf numFmtId="0" fontId="2" fillId="0" borderId="5" xfId="0" applyFont="1" applyFill="1" applyBorder="1" applyAlignment="1">
      <alignment horizontal="left"/>
    </xf>
    <xf numFmtId="164" fontId="2" fillId="0" borderId="0" xfId="0" applyNumberFormat="1" applyFont="1" applyBorder="1"/>
    <xf numFmtId="0" fontId="2" fillId="0" borderId="0" xfId="0" applyFont="1" applyBorder="1"/>
    <xf numFmtId="164" fontId="1" fillId="0" borderId="2" xfId="0" applyNumberFormat="1" applyFont="1" applyBorder="1" applyAlignment="1"/>
    <xf numFmtId="164" fontId="10" fillId="0" borderId="2" xfId="0" applyNumberFormat="1" applyFont="1" applyFill="1" applyBorder="1"/>
    <xf numFmtId="164" fontId="10" fillId="3" borderId="2" xfId="0" applyNumberFormat="1" applyFont="1" applyFill="1" applyBorder="1"/>
    <xf numFmtId="164" fontId="31" fillId="0" borderId="1" xfId="0" applyNumberFormat="1" applyFont="1" applyFill="1" applyBorder="1"/>
    <xf numFmtId="164" fontId="10" fillId="0" borderId="3" xfId="0" applyNumberFormat="1" applyFont="1" applyFill="1" applyBorder="1"/>
    <xf numFmtId="164" fontId="10" fillId="0" borderId="1" xfId="0" applyNumberFormat="1" applyFont="1" applyFill="1" applyBorder="1"/>
    <xf numFmtId="164" fontId="10" fillId="0" borderId="17" xfId="0" applyNumberFormat="1" applyFont="1" applyFill="1" applyBorder="1"/>
    <xf numFmtId="164" fontId="10" fillId="0" borderId="18" xfId="0" applyNumberFormat="1" applyFont="1" applyFill="1" applyBorder="1"/>
    <xf numFmtId="164" fontId="10" fillId="5" borderId="2" xfId="0" applyNumberFormat="1" applyFont="1" applyFill="1" applyBorder="1"/>
    <xf numFmtId="0" fontId="1" fillId="0" borderId="7" xfId="0" applyFont="1" applyFill="1" applyBorder="1" applyAlignment="1">
      <alignment horizontal="right"/>
    </xf>
    <xf numFmtId="6" fontId="1" fillId="0" borderId="2" xfId="0" applyNumberFormat="1" applyFont="1" applyFill="1" applyBorder="1"/>
    <xf numFmtId="0" fontId="10" fillId="0" borderId="7" xfId="0" applyFont="1" applyFill="1" applyBorder="1" applyAlignment="1">
      <alignment horizontal="right"/>
    </xf>
    <xf numFmtId="6" fontId="10" fillId="0" borderId="2" xfId="0" applyNumberFormat="1" applyFont="1" applyFill="1" applyBorder="1"/>
    <xf numFmtId="5" fontId="29" fillId="0" borderId="1" xfId="1" applyNumberFormat="1" applyFont="1" applyBorder="1"/>
    <xf numFmtId="5" fontId="29" fillId="0" borderId="2" xfId="1" applyNumberFormat="1" applyFont="1" applyBorder="1"/>
    <xf numFmtId="0" fontId="0" fillId="0" borderId="2" xfId="0" applyBorder="1"/>
    <xf numFmtId="164" fontId="32" fillId="0" borderId="3" xfId="0" applyNumberFormat="1" applyFont="1" applyBorder="1"/>
    <xf numFmtId="164" fontId="10" fillId="4" borderId="2" xfId="0" applyNumberFormat="1" applyFont="1" applyFill="1" applyBorder="1"/>
    <xf numFmtId="164" fontId="1" fillId="0" borderId="3" xfId="0" applyNumberFormat="1" applyFont="1" applyFill="1" applyBorder="1"/>
    <xf numFmtId="0" fontId="2" fillId="0" borderId="5" xfId="0" applyFont="1" applyFill="1" applyBorder="1"/>
    <xf numFmtId="0" fontId="2" fillId="0" borderId="13" xfId="0" applyFont="1" applyFill="1" applyBorder="1"/>
    <xf numFmtId="0" fontId="1" fillId="0" borderId="5" xfId="0" applyFont="1" applyFill="1" applyBorder="1"/>
    <xf numFmtId="5" fontId="31" fillId="0" borderId="1" xfId="1" applyNumberFormat="1" applyFont="1" applyBorder="1" applyAlignment="1">
      <alignment readingOrder="2"/>
    </xf>
    <xf numFmtId="164" fontId="9" fillId="0" borderId="15" xfId="0" applyNumberFormat="1" applyFont="1" applyFill="1" applyBorder="1"/>
    <xf numFmtId="0" fontId="1" fillId="0" borderId="12" xfId="0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Module">
      <a:dk1>
        <a:sysClr val="windowText" lastClr="000000"/>
      </a:dk1>
      <a:lt1>
        <a:sysClr val="window" lastClr="FFFFFF"/>
      </a:lt1>
      <a:dk2>
        <a:srgbClr val="5A6378"/>
      </a:dk2>
      <a:lt2>
        <a:srgbClr val="D4D4D6"/>
      </a:lt2>
      <a:accent1>
        <a:srgbClr val="F0AD00"/>
      </a:accent1>
      <a:accent2>
        <a:srgbClr val="60B5CC"/>
      </a:accent2>
      <a:accent3>
        <a:srgbClr val="E66C7D"/>
      </a:accent3>
      <a:accent4>
        <a:srgbClr val="6BB76D"/>
      </a:accent4>
      <a:accent5>
        <a:srgbClr val="E88651"/>
      </a:accent5>
      <a:accent6>
        <a:srgbClr val="C64847"/>
      </a:accent6>
      <a:hlink>
        <a:srgbClr val="168BBA"/>
      </a:hlink>
      <a:folHlink>
        <a:srgbClr val="68000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3"/>
  <sheetViews>
    <sheetView tabSelected="1" view="pageLayout" zoomScaleNormal="85" zoomScaleSheetLayoutView="75" workbookViewId="0">
      <selection activeCell="A3" sqref="A3"/>
    </sheetView>
  </sheetViews>
  <sheetFormatPr defaultColWidth="9.1796875" defaultRowHeight="12.5" x14ac:dyDescent="0.25"/>
  <cols>
    <col min="1" max="1" width="25.7265625" style="14" customWidth="1"/>
    <col min="2" max="2" width="9.81640625" style="5" customWidth="1"/>
    <col min="3" max="3" width="8.54296875" style="5" customWidth="1"/>
    <col min="4" max="4" width="8.7265625" style="5" customWidth="1"/>
    <col min="5" max="5" width="9.81640625" style="5" customWidth="1"/>
    <col min="6" max="7" width="8.453125" style="5" customWidth="1"/>
    <col min="8" max="8" width="9.453125" style="5" customWidth="1"/>
    <col min="9" max="9" width="8.7265625" style="5" customWidth="1"/>
    <col min="10" max="10" width="8.54296875" style="5" customWidth="1"/>
    <col min="11" max="11" width="9.81640625" style="5" customWidth="1"/>
    <col min="12" max="12" width="8.54296875" style="5" customWidth="1"/>
    <col min="13" max="13" width="8.7265625" style="5" customWidth="1"/>
    <col min="14" max="14" width="11.7265625" style="5" customWidth="1"/>
    <col min="15" max="15" width="29.26953125" style="14" customWidth="1"/>
    <col min="16" max="16" width="10.26953125" style="5" bestFit="1" customWidth="1"/>
    <col min="17" max="16384" width="9.1796875" style="5"/>
  </cols>
  <sheetData>
    <row r="1" spans="1:16" ht="15.5" x14ac:dyDescent="0.35">
      <c r="A1" s="94" t="s">
        <v>177</v>
      </c>
      <c r="B1" s="11" t="s">
        <v>0</v>
      </c>
      <c r="C1" s="12" t="s">
        <v>1</v>
      </c>
      <c r="D1" s="12" t="s">
        <v>2</v>
      </c>
      <c r="E1" s="12" t="s">
        <v>3</v>
      </c>
      <c r="F1" s="12" t="s">
        <v>4</v>
      </c>
      <c r="G1" s="12" t="s">
        <v>5</v>
      </c>
      <c r="H1" s="12" t="s">
        <v>6</v>
      </c>
      <c r="I1" s="12" t="s">
        <v>7</v>
      </c>
      <c r="J1" s="12" t="s">
        <v>8</v>
      </c>
      <c r="K1" s="12" t="s">
        <v>9</v>
      </c>
      <c r="L1" s="12" t="s">
        <v>10</v>
      </c>
      <c r="M1" s="12" t="s">
        <v>11</v>
      </c>
      <c r="N1" s="12" t="s">
        <v>12</v>
      </c>
      <c r="O1" s="32"/>
    </row>
    <row r="2" spans="1:16" ht="14.15" customHeight="1" x14ac:dyDescent="0.25">
      <c r="A2" s="42" t="s">
        <v>122</v>
      </c>
      <c r="B2" s="98"/>
      <c r="C2" s="98"/>
      <c r="D2" s="98"/>
      <c r="E2" s="98"/>
      <c r="F2" s="24" t="s">
        <v>78</v>
      </c>
      <c r="G2" s="24" t="s">
        <v>78</v>
      </c>
      <c r="H2" s="24" t="s">
        <v>78</v>
      </c>
      <c r="I2" s="24" t="s">
        <v>78</v>
      </c>
      <c r="J2" s="24" t="s">
        <v>78</v>
      </c>
      <c r="K2" s="24" t="s">
        <v>78</v>
      </c>
      <c r="L2" s="24" t="s">
        <v>78</v>
      </c>
      <c r="M2" s="24" t="s">
        <v>78</v>
      </c>
      <c r="N2" s="90">
        <v>191800.23</v>
      </c>
      <c r="O2" s="39" t="s">
        <v>123</v>
      </c>
    </row>
    <row r="3" spans="1:16" ht="14.15" customHeight="1" x14ac:dyDescent="0.25">
      <c r="A3" s="42" t="s">
        <v>124</v>
      </c>
      <c r="B3" s="98"/>
      <c r="C3" s="98"/>
      <c r="D3" s="98"/>
      <c r="E3" s="98"/>
      <c r="F3" s="92"/>
      <c r="G3" s="92"/>
      <c r="H3" s="92"/>
      <c r="I3" s="92"/>
      <c r="J3" s="92"/>
      <c r="K3" s="92"/>
      <c r="L3" s="92"/>
      <c r="M3" s="92"/>
      <c r="N3" s="93">
        <v>0</v>
      </c>
      <c r="O3" s="39" t="s">
        <v>125</v>
      </c>
    </row>
    <row r="4" spans="1:16" ht="14.15" customHeight="1" x14ac:dyDescent="0.25">
      <c r="A4" s="43" t="s">
        <v>106</v>
      </c>
      <c r="B4" s="112"/>
      <c r="C4" s="24" t="s">
        <v>78</v>
      </c>
      <c r="D4" s="24" t="s">
        <v>78</v>
      </c>
      <c r="E4" s="24" t="s">
        <v>78</v>
      </c>
      <c r="F4" s="24" t="s">
        <v>78</v>
      </c>
      <c r="G4" s="24" t="s">
        <v>78</v>
      </c>
      <c r="H4" s="24" t="s">
        <v>78</v>
      </c>
      <c r="I4" s="24" t="s">
        <v>78</v>
      </c>
      <c r="J4" s="24" t="s">
        <v>78</v>
      </c>
      <c r="K4" s="24" t="s">
        <v>78</v>
      </c>
      <c r="L4" s="24" t="s">
        <v>78</v>
      </c>
      <c r="M4" s="24" t="s">
        <v>78</v>
      </c>
      <c r="N4" s="113">
        <v>-95903.15</v>
      </c>
      <c r="O4" s="65" t="s">
        <v>107</v>
      </c>
    </row>
    <row r="5" spans="1:16" ht="14.15" customHeight="1" thickBot="1" x14ac:dyDescent="0.3">
      <c r="A5" s="42" t="s">
        <v>127</v>
      </c>
      <c r="B5" s="114">
        <v>5000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111"/>
      <c r="O5" s="65"/>
    </row>
    <row r="6" spans="1:16" s="6" customFormat="1" ht="12.75" customHeight="1" x14ac:dyDescent="0.3">
      <c r="A6" s="44" t="s">
        <v>13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120">
        <f>SUM(N2:N5)</f>
        <v>95897.080000000016</v>
      </c>
      <c r="O6" s="34" t="s">
        <v>92</v>
      </c>
    </row>
    <row r="7" spans="1:16" ht="12.75" customHeight="1" x14ac:dyDescent="0.35">
      <c r="A7" s="30" t="s">
        <v>14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36" t="s">
        <v>50</v>
      </c>
    </row>
    <row r="8" spans="1:16" s="14" customFormat="1" ht="14.15" customHeight="1" x14ac:dyDescent="0.25">
      <c r="A8" s="85" t="s">
        <v>134</v>
      </c>
      <c r="B8" s="71">
        <v>100</v>
      </c>
      <c r="C8" s="71">
        <v>100</v>
      </c>
      <c r="D8" s="71">
        <v>100</v>
      </c>
      <c r="E8" s="71">
        <v>100</v>
      </c>
      <c r="F8" s="71">
        <v>100</v>
      </c>
      <c r="G8" s="71">
        <v>100</v>
      </c>
      <c r="H8" s="71">
        <v>100</v>
      </c>
      <c r="I8" s="71">
        <v>100</v>
      </c>
      <c r="J8" s="71">
        <v>100</v>
      </c>
      <c r="K8" s="71">
        <v>100</v>
      </c>
      <c r="L8" s="71">
        <v>100</v>
      </c>
      <c r="M8" s="71">
        <v>100</v>
      </c>
      <c r="N8" s="99">
        <f>SUM(B8:M8)</f>
        <v>1200</v>
      </c>
      <c r="O8" s="35" t="s">
        <v>129</v>
      </c>
    </row>
    <row r="9" spans="1:16" s="14" customFormat="1" ht="14.15" customHeight="1" x14ac:dyDescent="0.25">
      <c r="A9" s="109" t="s">
        <v>178</v>
      </c>
      <c r="B9" s="28">
        <v>505206.75</v>
      </c>
      <c r="C9" s="63">
        <v>0</v>
      </c>
      <c r="D9" s="70">
        <v>0</v>
      </c>
      <c r="E9" s="28">
        <v>505207</v>
      </c>
      <c r="F9" s="70">
        <v>0</v>
      </c>
      <c r="G9" s="70">
        <v>0</v>
      </c>
      <c r="H9" s="28">
        <v>505207</v>
      </c>
      <c r="I9" s="70">
        <v>0</v>
      </c>
      <c r="J9" s="70">
        <v>0</v>
      </c>
      <c r="K9" s="28">
        <v>505207</v>
      </c>
      <c r="L9" s="64">
        <v>0</v>
      </c>
      <c r="M9" s="64">
        <v>0</v>
      </c>
      <c r="N9" s="99">
        <f t="shared" ref="N9:N74" si="0">SUM(B9:M9)</f>
        <v>2020827.75</v>
      </c>
      <c r="O9" s="35" t="s">
        <v>51</v>
      </c>
    </row>
    <row r="10" spans="1:16" s="14" customFormat="1" ht="14.15" customHeight="1" x14ac:dyDescent="0.25">
      <c r="A10" s="107" t="s">
        <v>133</v>
      </c>
      <c r="B10" s="108"/>
      <c r="C10" s="63">
        <v>0</v>
      </c>
      <c r="D10" s="63">
        <v>0</v>
      </c>
      <c r="E10" s="108"/>
      <c r="F10" s="63">
        <v>0</v>
      </c>
      <c r="G10" s="63">
        <v>0</v>
      </c>
      <c r="H10" s="108"/>
      <c r="I10" s="63">
        <v>0</v>
      </c>
      <c r="J10" s="63">
        <v>0</v>
      </c>
      <c r="K10" s="108"/>
      <c r="L10" s="63">
        <v>0</v>
      </c>
      <c r="M10" s="63">
        <v>0</v>
      </c>
      <c r="N10" s="110">
        <f t="shared" si="0"/>
        <v>0</v>
      </c>
      <c r="O10" s="33" t="s">
        <v>29</v>
      </c>
    </row>
    <row r="11" spans="1:16" s="14" customFormat="1" ht="14.15" customHeight="1" thickBot="1" x14ac:dyDescent="0.3">
      <c r="A11" s="31" t="s">
        <v>94</v>
      </c>
      <c r="B11" s="116">
        <v>1200</v>
      </c>
      <c r="C11" s="116">
        <v>0</v>
      </c>
      <c r="D11" s="116">
        <v>0</v>
      </c>
      <c r="E11" s="116">
        <v>0</v>
      </c>
      <c r="F11" s="116">
        <v>1200</v>
      </c>
      <c r="G11" s="116">
        <v>0</v>
      </c>
      <c r="H11" s="116">
        <v>0</v>
      </c>
      <c r="I11" s="116">
        <v>0</v>
      </c>
      <c r="J11" s="116">
        <v>1200</v>
      </c>
      <c r="K11" s="116">
        <v>0</v>
      </c>
      <c r="L11" s="116">
        <v>0</v>
      </c>
      <c r="M11" s="116">
        <v>1200</v>
      </c>
      <c r="N11" s="102">
        <f t="shared" si="0"/>
        <v>4800</v>
      </c>
      <c r="O11" s="37" t="s">
        <v>79</v>
      </c>
    </row>
    <row r="12" spans="1:16" ht="14.15" customHeight="1" x14ac:dyDescent="0.3">
      <c r="A12" s="91" t="s">
        <v>121</v>
      </c>
      <c r="B12" s="74">
        <f>SUM(B8:B11)</f>
        <v>506506.75</v>
      </c>
      <c r="C12" s="74">
        <f>SUM(C8:C11)</f>
        <v>100</v>
      </c>
      <c r="D12" s="74">
        <f>SUM(D8:D11)</f>
        <v>100</v>
      </c>
      <c r="E12" s="88">
        <f t="shared" ref="E12:M12" si="1">SUM(E8:E11)</f>
        <v>505307</v>
      </c>
      <c r="F12" s="74">
        <f t="shared" si="1"/>
        <v>1300</v>
      </c>
      <c r="G12" s="74">
        <f t="shared" si="1"/>
        <v>100</v>
      </c>
      <c r="H12" s="74">
        <f t="shared" si="1"/>
        <v>505307</v>
      </c>
      <c r="I12" s="74">
        <f t="shared" si="1"/>
        <v>100</v>
      </c>
      <c r="J12" s="74">
        <f t="shared" si="1"/>
        <v>1300</v>
      </c>
      <c r="K12" s="74">
        <f t="shared" si="1"/>
        <v>505307</v>
      </c>
      <c r="L12" s="74">
        <f t="shared" si="1"/>
        <v>100</v>
      </c>
      <c r="M12" s="74">
        <f t="shared" si="1"/>
        <v>1300</v>
      </c>
      <c r="N12" s="103">
        <f t="shared" si="0"/>
        <v>2026827.75</v>
      </c>
      <c r="O12" s="27" t="s">
        <v>30</v>
      </c>
      <c r="P12" s="66"/>
    </row>
    <row r="13" spans="1:16" ht="9.75" customHeight="1" x14ac:dyDescent="0.3">
      <c r="A13" s="46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99"/>
      <c r="O13" s="35"/>
    </row>
    <row r="14" spans="1:16" ht="15.5" x14ac:dyDescent="0.35">
      <c r="A14" s="47" t="s">
        <v>15</v>
      </c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100"/>
      <c r="O14" s="36" t="s">
        <v>59</v>
      </c>
    </row>
    <row r="15" spans="1:16" ht="14.15" customHeight="1" x14ac:dyDescent="0.3">
      <c r="A15" s="48" t="s">
        <v>108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115"/>
      <c r="O15" s="38" t="s">
        <v>31</v>
      </c>
    </row>
    <row r="16" spans="1:16" s="14" customFormat="1" ht="14.15" customHeight="1" x14ac:dyDescent="0.3">
      <c r="A16" s="49" t="s">
        <v>16</v>
      </c>
      <c r="B16" s="28">
        <v>3693</v>
      </c>
      <c r="C16" s="28">
        <v>3693</v>
      </c>
      <c r="D16" s="28">
        <v>3693</v>
      </c>
      <c r="E16" s="28">
        <v>3693</v>
      </c>
      <c r="F16" s="28">
        <v>3693</v>
      </c>
      <c r="G16" s="28">
        <v>3693</v>
      </c>
      <c r="H16" s="28">
        <v>3693</v>
      </c>
      <c r="I16" s="28">
        <v>3693</v>
      </c>
      <c r="J16" s="28">
        <v>3693</v>
      </c>
      <c r="K16" s="28">
        <v>3693</v>
      </c>
      <c r="L16" s="28">
        <v>3693</v>
      </c>
      <c r="M16" s="28">
        <v>3693</v>
      </c>
      <c r="N16" s="99">
        <f t="shared" si="0"/>
        <v>44316</v>
      </c>
      <c r="O16" s="33" t="s">
        <v>137</v>
      </c>
    </row>
    <row r="17" spans="1:15" ht="14.15" customHeight="1" x14ac:dyDescent="0.3">
      <c r="A17" s="49" t="s">
        <v>75</v>
      </c>
      <c r="B17" s="28">
        <v>2868</v>
      </c>
      <c r="C17" s="28">
        <v>2868</v>
      </c>
      <c r="D17" s="28">
        <v>2868</v>
      </c>
      <c r="E17" s="28">
        <v>2868</v>
      </c>
      <c r="F17" s="28">
        <v>2868</v>
      </c>
      <c r="G17" s="28">
        <v>2868</v>
      </c>
      <c r="H17" s="28">
        <v>2868</v>
      </c>
      <c r="I17" s="28">
        <v>2868</v>
      </c>
      <c r="J17" s="28">
        <v>2868</v>
      </c>
      <c r="K17" s="28">
        <v>2868</v>
      </c>
      <c r="L17" s="28">
        <v>2868</v>
      </c>
      <c r="M17" s="28">
        <v>2868</v>
      </c>
      <c r="N17" s="99">
        <f t="shared" si="0"/>
        <v>34416</v>
      </c>
      <c r="O17" s="33" t="s">
        <v>138</v>
      </c>
    </row>
    <row r="18" spans="1:15" ht="14.15" customHeight="1" x14ac:dyDescent="0.3">
      <c r="A18" s="49" t="s">
        <v>33</v>
      </c>
      <c r="B18" s="28">
        <v>1500</v>
      </c>
      <c r="C18" s="28">
        <v>1500</v>
      </c>
      <c r="D18" s="28">
        <v>1500</v>
      </c>
      <c r="E18" s="28">
        <v>1500</v>
      </c>
      <c r="F18" s="28">
        <v>1500</v>
      </c>
      <c r="G18" s="28">
        <v>1500</v>
      </c>
      <c r="H18" s="28">
        <v>1500</v>
      </c>
      <c r="I18" s="28">
        <v>1500</v>
      </c>
      <c r="J18" s="28">
        <v>1500</v>
      </c>
      <c r="K18" s="28">
        <v>1500</v>
      </c>
      <c r="L18" s="28">
        <v>1500</v>
      </c>
      <c r="M18" s="28">
        <v>1500</v>
      </c>
      <c r="N18" s="99">
        <f t="shared" si="0"/>
        <v>18000</v>
      </c>
      <c r="O18" s="39" t="s">
        <v>139</v>
      </c>
    </row>
    <row r="19" spans="1:15" ht="14.15" customHeight="1" x14ac:dyDescent="0.3">
      <c r="A19" s="49" t="s">
        <v>25</v>
      </c>
      <c r="B19" s="28">
        <v>21160</v>
      </c>
      <c r="C19" s="28">
        <v>21160</v>
      </c>
      <c r="D19" s="28">
        <v>21160</v>
      </c>
      <c r="E19" s="28">
        <v>21160</v>
      </c>
      <c r="F19" s="28">
        <v>21160</v>
      </c>
      <c r="G19" s="28">
        <v>21160</v>
      </c>
      <c r="H19" s="28">
        <v>21160</v>
      </c>
      <c r="I19" s="28">
        <v>21160</v>
      </c>
      <c r="J19" s="28">
        <v>21160</v>
      </c>
      <c r="K19" s="28">
        <v>21160</v>
      </c>
      <c r="L19" s="28">
        <v>21160</v>
      </c>
      <c r="M19" s="28">
        <v>21160</v>
      </c>
      <c r="N19" s="99">
        <f t="shared" si="0"/>
        <v>253920</v>
      </c>
      <c r="O19" s="33" t="s">
        <v>140</v>
      </c>
    </row>
    <row r="20" spans="1:15" ht="14.15" customHeight="1" thickBot="1" x14ac:dyDescent="0.35">
      <c r="A20" s="50" t="s">
        <v>76</v>
      </c>
      <c r="B20" s="68">
        <v>0</v>
      </c>
      <c r="C20" s="68">
        <v>0</v>
      </c>
      <c r="D20" s="68">
        <v>0</v>
      </c>
      <c r="E20" s="68">
        <v>0</v>
      </c>
      <c r="F20" s="68">
        <v>0</v>
      </c>
      <c r="G20" s="68">
        <v>0</v>
      </c>
      <c r="H20" s="68">
        <v>0</v>
      </c>
      <c r="I20" s="68">
        <v>0</v>
      </c>
      <c r="J20" s="68">
        <v>0</v>
      </c>
      <c r="K20" s="68">
        <v>0</v>
      </c>
      <c r="L20" s="68">
        <v>0</v>
      </c>
      <c r="M20" s="68">
        <v>10000</v>
      </c>
      <c r="N20" s="102">
        <f t="shared" si="0"/>
        <v>10000</v>
      </c>
      <c r="O20" s="33" t="s">
        <v>62</v>
      </c>
    </row>
    <row r="21" spans="1:15" s="8" customFormat="1" ht="14.15" customHeight="1" x14ac:dyDescent="0.3">
      <c r="A21" s="51" t="s">
        <v>17</v>
      </c>
      <c r="B21" s="15">
        <f>SUM(B16:B20)</f>
        <v>29221</v>
      </c>
      <c r="C21" s="15">
        <f t="shared" ref="C21:M21" si="2">SUM(C16:C20)</f>
        <v>29221</v>
      </c>
      <c r="D21" s="15">
        <f t="shared" si="2"/>
        <v>29221</v>
      </c>
      <c r="E21" s="15">
        <f t="shared" si="2"/>
        <v>29221</v>
      </c>
      <c r="F21" s="15">
        <f t="shared" si="2"/>
        <v>29221</v>
      </c>
      <c r="G21" s="15">
        <f t="shared" si="2"/>
        <v>29221</v>
      </c>
      <c r="H21" s="15">
        <f t="shared" si="2"/>
        <v>29221</v>
      </c>
      <c r="I21" s="15">
        <f t="shared" si="2"/>
        <v>29221</v>
      </c>
      <c r="J21" s="15">
        <f t="shared" si="2"/>
        <v>29221</v>
      </c>
      <c r="K21" s="15">
        <f t="shared" si="2"/>
        <v>29221</v>
      </c>
      <c r="L21" s="15">
        <f t="shared" si="2"/>
        <v>29221</v>
      </c>
      <c r="M21" s="15">
        <f t="shared" si="2"/>
        <v>39221</v>
      </c>
      <c r="N21" s="101">
        <f t="shared" si="0"/>
        <v>360652</v>
      </c>
      <c r="O21" s="40" t="s">
        <v>60</v>
      </c>
    </row>
    <row r="22" spans="1:15" s="7" customFormat="1" ht="11.25" customHeight="1" x14ac:dyDescent="0.25">
      <c r="A22" s="45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99"/>
      <c r="O22" s="35"/>
    </row>
    <row r="23" spans="1:15" ht="14.15" customHeight="1" x14ac:dyDescent="0.3">
      <c r="A23" s="52" t="s">
        <v>109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100"/>
      <c r="O23" s="38" t="s">
        <v>18</v>
      </c>
    </row>
    <row r="24" spans="1:15" s="14" customFormat="1" ht="14.15" customHeight="1" x14ac:dyDescent="0.3">
      <c r="A24" s="49" t="s">
        <v>19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115"/>
      <c r="O24" s="27" t="s">
        <v>61</v>
      </c>
    </row>
    <row r="25" spans="1:15" ht="14.15" customHeight="1" x14ac:dyDescent="0.25">
      <c r="A25" s="53" t="s">
        <v>28</v>
      </c>
      <c r="B25" s="67">
        <v>1200</v>
      </c>
      <c r="C25" s="67"/>
      <c r="D25" s="67"/>
      <c r="E25" s="67"/>
      <c r="F25" s="67"/>
      <c r="G25" s="67"/>
      <c r="H25" s="67">
        <v>1200</v>
      </c>
      <c r="I25" s="67"/>
      <c r="J25" s="67"/>
      <c r="K25" s="67"/>
      <c r="L25" s="67"/>
      <c r="M25" s="67"/>
      <c r="N25" s="99">
        <f t="shared" si="0"/>
        <v>2400</v>
      </c>
      <c r="O25" s="33" t="s">
        <v>141</v>
      </c>
    </row>
    <row r="26" spans="1:15" ht="14.15" customHeight="1" x14ac:dyDescent="0.25">
      <c r="A26" s="53" t="s">
        <v>27</v>
      </c>
      <c r="B26" s="28">
        <v>0</v>
      </c>
      <c r="C26" s="28">
        <v>0</v>
      </c>
      <c r="D26" s="28">
        <v>6650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6650</v>
      </c>
      <c r="L26" s="28">
        <v>0</v>
      </c>
      <c r="M26" s="28">
        <v>0</v>
      </c>
      <c r="N26" s="99">
        <f t="shared" si="0"/>
        <v>13300</v>
      </c>
      <c r="O26" s="33" t="s">
        <v>142</v>
      </c>
    </row>
    <row r="27" spans="1:15" ht="14.15" customHeight="1" thickBot="1" x14ac:dyDescent="0.3">
      <c r="A27" s="59" t="s">
        <v>143</v>
      </c>
      <c r="B27" s="68">
        <v>5500</v>
      </c>
      <c r="C27" s="68">
        <v>0</v>
      </c>
      <c r="D27" s="68">
        <v>0</v>
      </c>
      <c r="E27" s="68">
        <v>0</v>
      </c>
      <c r="F27" s="68">
        <v>0</v>
      </c>
      <c r="G27" s="68">
        <v>0</v>
      </c>
      <c r="H27" s="68">
        <v>0</v>
      </c>
      <c r="I27" s="68">
        <v>0</v>
      </c>
      <c r="J27" s="68">
        <v>0</v>
      </c>
      <c r="K27" s="68">
        <v>0</v>
      </c>
      <c r="L27" s="68">
        <v>0</v>
      </c>
      <c r="M27" s="68">
        <v>0</v>
      </c>
      <c r="N27" s="99">
        <f t="shared" si="0"/>
        <v>5500</v>
      </c>
      <c r="O27" s="33" t="s">
        <v>144</v>
      </c>
    </row>
    <row r="28" spans="1:15" ht="11.25" customHeight="1" x14ac:dyDescent="0.3">
      <c r="A28" s="54" t="s">
        <v>80</v>
      </c>
      <c r="B28" s="78">
        <f t="shared" ref="B28:M28" si="3">SUM(B25:B27)</f>
        <v>6700</v>
      </c>
      <c r="C28" s="78">
        <f t="shared" si="3"/>
        <v>0</v>
      </c>
      <c r="D28" s="78">
        <f t="shared" si="3"/>
        <v>6650</v>
      </c>
      <c r="E28" s="78">
        <f t="shared" si="3"/>
        <v>0</v>
      </c>
      <c r="F28" s="78">
        <f t="shared" si="3"/>
        <v>0</v>
      </c>
      <c r="G28" s="78">
        <f t="shared" si="3"/>
        <v>0</v>
      </c>
      <c r="H28" s="78">
        <f t="shared" si="3"/>
        <v>1200</v>
      </c>
      <c r="I28" s="78">
        <f t="shared" si="3"/>
        <v>0</v>
      </c>
      <c r="J28" s="78">
        <f t="shared" si="3"/>
        <v>0</v>
      </c>
      <c r="K28" s="78">
        <f t="shared" si="3"/>
        <v>6650</v>
      </c>
      <c r="L28" s="78">
        <f t="shared" si="3"/>
        <v>0</v>
      </c>
      <c r="M28" s="78">
        <f t="shared" si="3"/>
        <v>0</v>
      </c>
      <c r="N28" s="99">
        <f t="shared" si="0"/>
        <v>21200</v>
      </c>
      <c r="O28" s="27" t="s">
        <v>81</v>
      </c>
    </row>
    <row r="29" spans="1:15" ht="14.15" customHeight="1" x14ac:dyDescent="0.3">
      <c r="A29" s="49" t="s">
        <v>99</v>
      </c>
      <c r="B29" s="28">
        <v>395</v>
      </c>
      <c r="C29" s="28">
        <v>395</v>
      </c>
      <c r="D29" s="28">
        <v>395</v>
      </c>
      <c r="E29" s="28">
        <v>395</v>
      </c>
      <c r="F29" s="28">
        <v>395</v>
      </c>
      <c r="G29" s="28">
        <v>395</v>
      </c>
      <c r="H29" s="28">
        <v>395</v>
      </c>
      <c r="I29" s="28">
        <v>395</v>
      </c>
      <c r="J29" s="28">
        <v>395</v>
      </c>
      <c r="K29" s="28">
        <v>395</v>
      </c>
      <c r="L29" s="28">
        <v>395</v>
      </c>
      <c r="M29" s="28">
        <v>395</v>
      </c>
      <c r="N29" s="99">
        <f t="shared" si="0"/>
        <v>4740</v>
      </c>
      <c r="O29" s="117" t="s">
        <v>145</v>
      </c>
    </row>
    <row r="30" spans="1:15" s="14" customFormat="1" ht="14.15" customHeight="1" x14ac:dyDescent="0.3">
      <c r="A30" s="49" t="s">
        <v>100</v>
      </c>
      <c r="B30" s="28">
        <v>0</v>
      </c>
      <c r="C30" s="28">
        <v>19930</v>
      </c>
      <c r="D30" s="28">
        <v>0</v>
      </c>
      <c r="E30" s="28">
        <v>0</v>
      </c>
      <c r="F30" s="28">
        <v>19930</v>
      </c>
      <c r="G30" s="28">
        <v>0</v>
      </c>
      <c r="H30" s="28">
        <v>0</v>
      </c>
      <c r="I30" s="28">
        <v>19930</v>
      </c>
      <c r="J30" s="28">
        <v>0</v>
      </c>
      <c r="K30" s="28">
        <v>0</v>
      </c>
      <c r="L30" s="28">
        <v>19930</v>
      </c>
      <c r="M30" s="28">
        <v>0</v>
      </c>
      <c r="N30" s="99">
        <f t="shared" si="0"/>
        <v>79720</v>
      </c>
      <c r="O30" s="117" t="s">
        <v>146</v>
      </c>
    </row>
    <row r="31" spans="1:15" ht="14.15" customHeight="1" x14ac:dyDescent="0.3">
      <c r="A31" s="26" t="s">
        <v>101</v>
      </c>
      <c r="B31" s="28">
        <v>0</v>
      </c>
      <c r="C31" s="28">
        <v>36500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99">
        <f t="shared" si="0"/>
        <v>36500</v>
      </c>
      <c r="O31" s="117" t="s">
        <v>147</v>
      </c>
    </row>
    <row r="32" spans="1:15" ht="14.15" customHeight="1" x14ac:dyDescent="0.3">
      <c r="A32" s="26" t="s">
        <v>104</v>
      </c>
      <c r="B32" s="67">
        <v>350</v>
      </c>
      <c r="C32" s="67">
        <v>350</v>
      </c>
      <c r="D32" s="67">
        <v>350</v>
      </c>
      <c r="E32" s="67">
        <v>350</v>
      </c>
      <c r="F32" s="67">
        <v>350</v>
      </c>
      <c r="G32" s="67">
        <v>350</v>
      </c>
      <c r="H32" s="67">
        <v>350</v>
      </c>
      <c r="I32" s="67">
        <v>350</v>
      </c>
      <c r="J32" s="67">
        <v>350</v>
      </c>
      <c r="K32" s="67">
        <v>350</v>
      </c>
      <c r="L32" s="67">
        <v>350</v>
      </c>
      <c r="M32" s="67">
        <v>350</v>
      </c>
      <c r="N32" s="99">
        <f t="shared" si="0"/>
        <v>4200</v>
      </c>
      <c r="O32" s="117" t="s">
        <v>148</v>
      </c>
    </row>
    <row r="33" spans="1:15" s="14" customFormat="1" ht="14.15" customHeight="1" x14ac:dyDescent="0.3">
      <c r="A33" s="26" t="s">
        <v>102</v>
      </c>
      <c r="B33" s="28">
        <v>597</v>
      </c>
      <c r="C33" s="28">
        <v>597</v>
      </c>
      <c r="D33" s="28">
        <v>597</v>
      </c>
      <c r="E33" s="28">
        <v>597</v>
      </c>
      <c r="F33" s="28">
        <v>597</v>
      </c>
      <c r="G33" s="28">
        <v>597</v>
      </c>
      <c r="H33" s="28">
        <v>597</v>
      </c>
      <c r="I33" s="28">
        <v>597</v>
      </c>
      <c r="J33" s="28">
        <v>597</v>
      </c>
      <c r="K33" s="28">
        <v>597</v>
      </c>
      <c r="L33" s="28">
        <v>597</v>
      </c>
      <c r="M33" s="28">
        <v>597</v>
      </c>
      <c r="N33" s="99">
        <f t="shared" si="0"/>
        <v>7164</v>
      </c>
      <c r="O33" s="117" t="s">
        <v>149</v>
      </c>
    </row>
    <row r="34" spans="1:15" s="14" customFormat="1" ht="14.15" customHeight="1" thickBot="1" x14ac:dyDescent="0.35">
      <c r="A34" s="26" t="s">
        <v>103</v>
      </c>
      <c r="B34" s="68">
        <v>3730</v>
      </c>
      <c r="C34" s="68">
        <v>3730</v>
      </c>
      <c r="D34" s="68">
        <v>3730</v>
      </c>
      <c r="E34" s="68">
        <v>3730</v>
      </c>
      <c r="F34" s="68">
        <v>3730</v>
      </c>
      <c r="G34" s="68">
        <v>3730</v>
      </c>
      <c r="H34" s="68">
        <v>3730</v>
      </c>
      <c r="I34" s="68">
        <v>3730</v>
      </c>
      <c r="J34" s="68">
        <v>3730</v>
      </c>
      <c r="K34" s="68">
        <v>3730</v>
      </c>
      <c r="L34" s="68">
        <v>3730</v>
      </c>
      <c r="M34" s="68">
        <v>3730</v>
      </c>
      <c r="N34" s="102">
        <f t="shared" si="0"/>
        <v>44760</v>
      </c>
      <c r="O34" s="118" t="s">
        <v>150</v>
      </c>
    </row>
    <row r="35" spans="1:15" s="8" customFormat="1" ht="12" customHeight="1" x14ac:dyDescent="0.3">
      <c r="A35" s="51" t="s">
        <v>20</v>
      </c>
      <c r="B35" s="15">
        <f>SUM(B28:B34)</f>
        <v>11772</v>
      </c>
      <c r="C35" s="15">
        <f t="shared" ref="C35:M35" si="4">SUM(C28:C34)</f>
        <v>61502</v>
      </c>
      <c r="D35" s="15">
        <f t="shared" si="4"/>
        <v>11722</v>
      </c>
      <c r="E35" s="15">
        <f t="shared" si="4"/>
        <v>5072</v>
      </c>
      <c r="F35" s="15">
        <f t="shared" si="4"/>
        <v>25002</v>
      </c>
      <c r="G35" s="15">
        <f t="shared" si="4"/>
        <v>5072</v>
      </c>
      <c r="H35" s="15">
        <f t="shared" si="4"/>
        <v>6272</v>
      </c>
      <c r="I35" s="15">
        <f t="shared" si="4"/>
        <v>25002</v>
      </c>
      <c r="J35" s="15">
        <f t="shared" si="4"/>
        <v>5072</v>
      </c>
      <c r="K35" s="15">
        <f t="shared" si="4"/>
        <v>11722</v>
      </c>
      <c r="L35" s="15">
        <f t="shared" si="4"/>
        <v>25002</v>
      </c>
      <c r="M35" s="15">
        <f t="shared" si="4"/>
        <v>5072</v>
      </c>
      <c r="N35" s="101">
        <f>SUM(N28:N34)</f>
        <v>198284</v>
      </c>
      <c r="O35" s="73" t="s">
        <v>20</v>
      </c>
    </row>
    <row r="36" spans="1:15" ht="14.15" customHeight="1" x14ac:dyDescent="0.3">
      <c r="A36" s="55" t="s">
        <v>110</v>
      </c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100"/>
      <c r="O36" s="38" t="s">
        <v>32</v>
      </c>
    </row>
    <row r="37" spans="1:15" ht="14.15" customHeight="1" x14ac:dyDescent="0.3">
      <c r="A37" s="26" t="s">
        <v>112</v>
      </c>
      <c r="B37" s="1">
        <v>692</v>
      </c>
      <c r="C37" s="1">
        <v>692</v>
      </c>
      <c r="D37" s="1">
        <v>692</v>
      </c>
      <c r="E37" s="1">
        <v>692</v>
      </c>
      <c r="F37" s="1">
        <v>692</v>
      </c>
      <c r="G37" s="1">
        <v>692</v>
      </c>
      <c r="H37" s="1">
        <v>692</v>
      </c>
      <c r="I37" s="1">
        <v>692</v>
      </c>
      <c r="J37" s="1">
        <v>692</v>
      </c>
      <c r="K37" s="1">
        <v>692</v>
      </c>
      <c r="L37" s="1">
        <v>692</v>
      </c>
      <c r="M37" s="1">
        <v>692</v>
      </c>
      <c r="N37" s="99">
        <f t="shared" si="0"/>
        <v>8304</v>
      </c>
      <c r="O37" s="119" t="s">
        <v>152</v>
      </c>
    </row>
    <row r="38" spans="1:15" ht="14.15" customHeight="1" x14ac:dyDescent="0.3">
      <c r="A38" s="26" t="s">
        <v>113</v>
      </c>
      <c r="B38" s="1">
        <v>439</v>
      </c>
      <c r="C38" s="1">
        <v>439</v>
      </c>
      <c r="D38" s="1">
        <v>439</v>
      </c>
      <c r="E38" s="1">
        <v>439</v>
      </c>
      <c r="F38" s="1">
        <v>439</v>
      </c>
      <c r="G38" s="1">
        <v>439</v>
      </c>
      <c r="H38" s="1">
        <v>439</v>
      </c>
      <c r="I38" s="1">
        <v>439</v>
      </c>
      <c r="J38" s="1">
        <v>439</v>
      </c>
      <c r="K38" s="1">
        <v>439</v>
      </c>
      <c r="L38" s="1">
        <v>439</v>
      </c>
      <c r="M38" s="1">
        <v>439</v>
      </c>
      <c r="N38" s="99">
        <f t="shared" si="0"/>
        <v>5268</v>
      </c>
      <c r="O38" s="119" t="s">
        <v>153</v>
      </c>
    </row>
    <row r="39" spans="1:15" ht="14.15" customHeight="1" x14ac:dyDescent="0.3">
      <c r="A39" s="26" t="s">
        <v>96</v>
      </c>
      <c r="B39" s="1">
        <v>320</v>
      </c>
      <c r="C39" s="1">
        <v>320</v>
      </c>
      <c r="D39" s="1">
        <v>320</v>
      </c>
      <c r="E39" s="1">
        <v>320</v>
      </c>
      <c r="F39" s="1">
        <v>320</v>
      </c>
      <c r="G39" s="1">
        <v>320</v>
      </c>
      <c r="H39" s="1">
        <v>320</v>
      </c>
      <c r="I39" s="1">
        <v>320</v>
      </c>
      <c r="J39" s="1">
        <v>320</v>
      </c>
      <c r="K39" s="1">
        <v>320</v>
      </c>
      <c r="L39" s="1">
        <v>320</v>
      </c>
      <c r="M39" s="1">
        <v>320</v>
      </c>
      <c r="N39" s="99">
        <f t="shared" si="0"/>
        <v>3840</v>
      </c>
      <c r="O39" s="119" t="s">
        <v>154</v>
      </c>
    </row>
    <row r="40" spans="1:15" ht="14.15" customHeight="1" x14ac:dyDescent="0.3">
      <c r="A40" s="26" t="s">
        <v>97</v>
      </c>
      <c r="B40" s="1">
        <v>0</v>
      </c>
      <c r="C40" s="28">
        <v>34000</v>
      </c>
      <c r="D40" s="28"/>
      <c r="E40" s="28">
        <v>34000</v>
      </c>
      <c r="F40" s="28">
        <v>0</v>
      </c>
      <c r="G40" s="28">
        <v>34000</v>
      </c>
      <c r="H40" s="28">
        <v>0</v>
      </c>
      <c r="I40" s="28">
        <v>34000</v>
      </c>
      <c r="J40" s="28">
        <v>0</v>
      </c>
      <c r="K40" s="28">
        <v>0</v>
      </c>
      <c r="L40" s="28">
        <v>34000</v>
      </c>
      <c r="M40" s="28">
        <v>0</v>
      </c>
      <c r="N40" s="99">
        <f t="shared" si="0"/>
        <v>170000</v>
      </c>
      <c r="O40" s="119" t="s">
        <v>155</v>
      </c>
    </row>
    <row r="41" spans="1:15" ht="14.15" customHeight="1" x14ac:dyDescent="0.3">
      <c r="A41" s="26" t="s">
        <v>98</v>
      </c>
      <c r="B41" s="1">
        <v>1360</v>
      </c>
      <c r="C41" s="1">
        <v>1360</v>
      </c>
      <c r="D41" s="1">
        <v>1360</v>
      </c>
      <c r="E41" s="1">
        <v>1360</v>
      </c>
      <c r="F41" s="1">
        <v>1360</v>
      </c>
      <c r="G41" s="1">
        <v>1360</v>
      </c>
      <c r="H41" s="1">
        <v>1360</v>
      </c>
      <c r="I41" s="1">
        <v>1360</v>
      </c>
      <c r="J41" s="1">
        <v>1360</v>
      </c>
      <c r="K41" s="1">
        <v>1360</v>
      </c>
      <c r="L41" s="1">
        <v>1360</v>
      </c>
      <c r="M41" s="1">
        <v>1360</v>
      </c>
      <c r="N41" s="99">
        <f t="shared" si="0"/>
        <v>16320</v>
      </c>
      <c r="O41" s="119" t="s">
        <v>156</v>
      </c>
    </row>
    <row r="42" spans="1:15" ht="14.15" customHeight="1" x14ac:dyDescent="0.3">
      <c r="A42" s="49" t="s">
        <v>131</v>
      </c>
      <c r="B42" s="1">
        <v>2842</v>
      </c>
      <c r="C42" s="1">
        <v>2842</v>
      </c>
      <c r="D42" s="1">
        <v>2842</v>
      </c>
      <c r="E42" s="1">
        <v>2842</v>
      </c>
      <c r="F42" s="1">
        <v>2842</v>
      </c>
      <c r="G42" s="1">
        <v>2842</v>
      </c>
      <c r="H42" s="1">
        <v>2842</v>
      </c>
      <c r="I42" s="1">
        <v>2842</v>
      </c>
      <c r="J42" s="1">
        <v>2842</v>
      </c>
      <c r="K42" s="1">
        <v>2842</v>
      </c>
      <c r="L42" s="1">
        <v>2842</v>
      </c>
      <c r="M42" s="1">
        <v>2842</v>
      </c>
      <c r="N42" s="99">
        <f>SUM(B42:M42)</f>
        <v>34104</v>
      </c>
      <c r="O42" s="119" t="s">
        <v>151</v>
      </c>
    </row>
    <row r="43" spans="1:15" s="14" customFormat="1" ht="14.15" customHeight="1" x14ac:dyDescent="0.3">
      <c r="A43" s="49" t="s">
        <v>21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106"/>
      <c r="O43" s="27" t="s">
        <v>63</v>
      </c>
    </row>
    <row r="44" spans="1:15" ht="14.15" customHeight="1" x14ac:dyDescent="0.25">
      <c r="A44" s="56" t="s">
        <v>56</v>
      </c>
      <c r="B44" s="1">
        <v>1848</v>
      </c>
      <c r="C44" s="1">
        <v>1848</v>
      </c>
      <c r="D44" s="1">
        <v>1848</v>
      </c>
      <c r="E44" s="1">
        <v>1848</v>
      </c>
      <c r="F44" s="1">
        <v>1848</v>
      </c>
      <c r="G44" s="1">
        <v>1848</v>
      </c>
      <c r="H44" s="1">
        <v>1848</v>
      </c>
      <c r="I44" s="1">
        <v>1848</v>
      </c>
      <c r="J44" s="1">
        <v>1848</v>
      </c>
      <c r="K44" s="1">
        <v>1848</v>
      </c>
      <c r="L44" s="1">
        <v>1848</v>
      </c>
      <c r="M44" s="1">
        <v>1848</v>
      </c>
      <c r="N44" s="99">
        <f t="shared" si="0"/>
        <v>22176</v>
      </c>
      <c r="O44" s="119" t="s">
        <v>157</v>
      </c>
    </row>
    <row r="45" spans="1:15" ht="14.15" customHeight="1" x14ac:dyDescent="0.25">
      <c r="A45" s="53" t="s">
        <v>57</v>
      </c>
      <c r="B45" s="1">
        <v>1276</v>
      </c>
      <c r="C45" s="1">
        <v>1276</v>
      </c>
      <c r="D45" s="1">
        <v>1276</v>
      </c>
      <c r="E45" s="1">
        <v>1276</v>
      </c>
      <c r="F45" s="1">
        <v>1276</v>
      </c>
      <c r="G45" s="1">
        <v>1276</v>
      </c>
      <c r="H45" s="1">
        <v>1276</v>
      </c>
      <c r="I45" s="1">
        <v>1276</v>
      </c>
      <c r="J45" s="1">
        <v>1276</v>
      </c>
      <c r="K45" s="1">
        <v>1276</v>
      </c>
      <c r="L45" s="1">
        <v>1276</v>
      </c>
      <c r="M45" s="1">
        <v>1276</v>
      </c>
      <c r="N45" s="99">
        <f t="shared" si="0"/>
        <v>15312</v>
      </c>
      <c r="O45" s="119" t="s">
        <v>158</v>
      </c>
    </row>
    <row r="46" spans="1:15" ht="14.15" customHeight="1" thickBot="1" x14ac:dyDescent="0.3">
      <c r="A46" s="57" t="s">
        <v>58</v>
      </c>
      <c r="B46" s="2">
        <v>7087</v>
      </c>
      <c r="C46" s="2">
        <v>7087</v>
      </c>
      <c r="D46" s="2">
        <v>7087</v>
      </c>
      <c r="E46" s="2">
        <v>7087</v>
      </c>
      <c r="F46" s="2">
        <v>7087</v>
      </c>
      <c r="G46" s="2">
        <v>7087</v>
      </c>
      <c r="H46" s="2">
        <v>7087</v>
      </c>
      <c r="I46" s="2">
        <v>7087</v>
      </c>
      <c r="J46" s="2">
        <v>7087</v>
      </c>
      <c r="K46" s="2">
        <v>7087</v>
      </c>
      <c r="L46" s="2">
        <v>7087</v>
      </c>
      <c r="M46" s="2">
        <v>7087</v>
      </c>
      <c r="N46" s="99">
        <f t="shared" si="0"/>
        <v>85044</v>
      </c>
      <c r="O46" s="119" t="s">
        <v>159</v>
      </c>
    </row>
    <row r="47" spans="1:15" ht="12.75" customHeight="1" x14ac:dyDescent="0.3">
      <c r="A47" s="54" t="s">
        <v>34</v>
      </c>
      <c r="B47" s="77">
        <f>SUM(B44:B46)</f>
        <v>10211</v>
      </c>
      <c r="C47" s="77">
        <f>SUM(C44:C46)</f>
        <v>10211</v>
      </c>
      <c r="D47" s="77">
        <f t="shared" ref="D47:M47" si="5">SUM(D44:D46)</f>
        <v>10211</v>
      </c>
      <c r="E47" s="77">
        <f t="shared" si="5"/>
        <v>10211</v>
      </c>
      <c r="F47" s="77">
        <f t="shared" si="5"/>
        <v>10211</v>
      </c>
      <c r="G47" s="77">
        <f t="shared" si="5"/>
        <v>10211</v>
      </c>
      <c r="H47" s="77">
        <f t="shared" si="5"/>
        <v>10211</v>
      </c>
      <c r="I47" s="77">
        <f t="shared" si="5"/>
        <v>10211</v>
      </c>
      <c r="J47" s="77">
        <f t="shared" si="5"/>
        <v>10211</v>
      </c>
      <c r="K47" s="77">
        <f t="shared" si="5"/>
        <v>10211</v>
      </c>
      <c r="L47" s="77">
        <f t="shared" si="5"/>
        <v>10211</v>
      </c>
      <c r="M47" s="77">
        <f t="shared" si="5"/>
        <v>10211</v>
      </c>
      <c r="N47" s="99">
        <f t="shared" si="0"/>
        <v>122532</v>
      </c>
      <c r="O47" s="27" t="s">
        <v>45</v>
      </c>
    </row>
    <row r="48" spans="1:15" ht="14.15" customHeight="1" x14ac:dyDescent="0.3">
      <c r="A48" s="26" t="s">
        <v>88</v>
      </c>
      <c r="B48" s="1">
        <v>1100</v>
      </c>
      <c r="C48" s="1">
        <v>1100</v>
      </c>
      <c r="D48" s="1">
        <v>1100</v>
      </c>
      <c r="E48" s="1">
        <v>1100</v>
      </c>
      <c r="F48" s="1">
        <v>1100</v>
      </c>
      <c r="G48" s="1">
        <v>1100</v>
      </c>
      <c r="H48" s="1">
        <v>1100</v>
      </c>
      <c r="I48" s="1">
        <v>1100</v>
      </c>
      <c r="J48" s="1">
        <v>1100</v>
      </c>
      <c r="K48" s="1">
        <v>1100</v>
      </c>
      <c r="L48" s="1">
        <v>1100</v>
      </c>
      <c r="M48" s="1">
        <v>1100</v>
      </c>
      <c r="N48" s="99">
        <f t="shared" si="0"/>
        <v>13200</v>
      </c>
      <c r="O48" s="39" t="s">
        <v>160</v>
      </c>
    </row>
    <row r="49" spans="1:16" s="14" customFormat="1" ht="11.25" customHeight="1" x14ac:dyDescent="0.3">
      <c r="A49" s="26" t="s">
        <v>35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106"/>
      <c r="O49" s="27" t="s">
        <v>64</v>
      </c>
    </row>
    <row r="50" spans="1:16" ht="12.75" customHeight="1" x14ac:dyDescent="0.25">
      <c r="A50" s="57" t="s">
        <v>55</v>
      </c>
      <c r="B50" s="1">
        <v>180</v>
      </c>
      <c r="C50" s="1">
        <v>180</v>
      </c>
      <c r="D50" s="1">
        <v>180</v>
      </c>
      <c r="E50" s="1">
        <v>180</v>
      </c>
      <c r="F50" s="1">
        <v>180</v>
      </c>
      <c r="G50" s="1">
        <v>180</v>
      </c>
      <c r="H50" s="1">
        <v>180</v>
      </c>
      <c r="I50" s="1">
        <v>180</v>
      </c>
      <c r="J50" s="1">
        <v>180</v>
      </c>
      <c r="K50" s="1">
        <v>180</v>
      </c>
      <c r="L50" s="1">
        <v>180</v>
      </c>
      <c r="M50" s="1">
        <v>180</v>
      </c>
      <c r="N50" s="99">
        <f t="shared" si="0"/>
        <v>2160</v>
      </c>
      <c r="O50" s="119" t="s">
        <v>161</v>
      </c>
    </row>
    <row r="51" spans="1:16" ht="12.75" customHeight="1" x14ac:dyDescent="0.25">
      <c r="A51" s="57" t="s">
        <v>95</v>
      </c>
      <c r="B51" s="1">
        <v>200</v>
      </c>
      <c r="C51" s="1"/>
      <c r="D51" s="1">
        <v>200</v>
      </c>
      <c r="E51" s="1"/>
      <c r="F51" s="1">
        <v>200</v>
      </c>
      <c r="G51" s="1"/>
      <c r="H51" s="1">
        <v>200</v>
      </c>
      <c r="I51" s="1"/>
      <c r="J51" s="1">
        <v>200</v>
      </c>
      <c r="K51" s="1"/>
      <c r="L51" s="1">
        <v>200</v>
      </c>
      <c r="M51" s="1"/>
      <c r="N51" s="99">
        <f t="shared" si="0"/>
        <v>1200</v>
      </c>
      <c r="O51" s="119" t="s">
        <v>162</v>
      </c>
    </row>
    <row r="52" spans="1:16" ht="12.75" customHeight="1" thickBot="1" x14ac:dyDescent="0.3">
      <c r="A52" s="59" t="s">
        <v>128</v>
      </c>
      <c r="B52" s="68">
        <v>100</v>
      </c>
      <c r="C52" s="68">
        <v>100</v>
      </c>
      <c r="D52" s="68">
        <v>100</v>
      </c>
      <c r="E52" s="68">
        <v>100</v>
      </c>
      <c r="F52" s="68">
        <v>100</v>
      </c>
      <c r="G52" s="68">
        <v>100</v>
      </c>
      <c r="H52" s="68">
        <v>100</v>
      </c>
      <c r="I52" s="68">
        <v>100</v>
      </c>
      <c r="J52" s="68">
        <v>100</v>
      </c>
      <c r="K52" s="68">
        <v>100</v>
      </c>
      <c r="L52" s="68">
        <v>100</v>
      </c>
      <c r="M52" s="68">
        <v>100</v>
      </c>
      <c r="N52" s="99">
        <f t="shared" si="0"/>
        <v>1200</v>
      </c>
      <c r="O52" s="119" t="s">
        <v>163</v>
      </c>
    </row>
    <row r="53" spans="1:16" ht="12.75" customHeight="1" x14ac:dyDescent="0.25">
      <c r="A53" s="59" t="s">
        <v>174</v>
      </c>
      <c r="B53" s="121">
        <v>3809</v>
      </c>
      <c r="C53" s="121">
        <v>3809</v>
      </c>
      <c r="D53" s="121">
        <v>3809</v>
      </c>
      <c r="E53" s="121">
        <v>3809</v>
      </c>
      <c r="F53" s="121">
        <v>3809</v>
      </c>
      <c r="G53" s="121">
        <v>3809</v>
      </c>
      <c r="H53" s="121">
        <v>3809</v>
      </c>
      <c r="I53" s="121">
        <v>3809</v>
      </c>
      <c r="J53" s="121">
        <v>3809</v>
      </c>
      <c r="K53" s="121">
        <v>3809</v>
      </c>
      <c r="L53" s="121">
        <v>3809</v>
      </c>
      <c r="M53" s="121">
        <v>3809</v>
      </c>
      <c r="N53" s="99">
        <f>SUM(B53:M53)</f>
        <v>45708</v>
      </c>
      <c r="O53" s="119"/>
    </row>
    <row r="54" spans="1:16" ht="12.75" customHeight="1" x14ac:dyDescent="0.3">
      <c r="A54" s="54" t="s">
        <v>36</v>
      </c>
      <c r="B54" s="77">
        <f>SUM(B50:B53)</f>
        <v>4289</v>
      </c>
      <c r="C54" s="77">
        <f t="shared" ref="C54:M54" si="6">SUM(C50:C53)</f>
        <v>4089</v>
      </c>
      <c r="D54" s="77">
        <f t="shared" si="6"/>
        <v>4289</v>
      </c>
      <c r="E54" s="77">
        <f t="shared" si="6"/>
        <v>4089</v>
      </c>
      <c r="F54" s="77">
        <f t="shared" si="6"/>
        <v>4289</v>
      </c>
      <c r="G54" s="77">
        <f t="shared" si="6"/>
        <v>4089</v>
      </c>
      <c r="H54" s="77">
        <f t="shared" si="6"/>
        <v>4289</v>
      </c>
      <c r="I54" s="77">
        <f t="shared" si="6"/>
        <v>4089</v>
      </c>
      <c r="J54" s="77">
        <f t="shared" si="6"/>
        <v>4289</v>
      </c>
      <c r="K54" s="77">
        <f t="shared" si="6"/>
        <v>4089</v>
      </c>
      <c r="L54" s="77">
        <f t="shared" si="6"/>
        <v>4289</v>
      </c>
      <c r="M54" s="77">
        <f t="shared" si="6"/>
        <v>4089</v>
      </c>
      <c r="N54" s="99">
        <f>SUM(N50:N53)</f>
        <v>50268</v>
      </c>
      <c r="O54" s="27" t="s">
        <v>46</v>
      </c>
    </row>
    <row r="55" spans="1:16" s="14" customFormat="1" ht="14.15" customHeight="1" x14ac:dyDescent="0.3">
      <c r="A55" s="58" t="s">
        <v>132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106"/>
      <c r="O55" s="27" t="s">
        <v>65</v>
      </c>
    </row>
    <row r="56" spans="1:16" ht="14.15" customHeight="1" x14ac:dyDescent="0.25">
      <c r="A56" s="59" t="s">
        <v>37</v>
      </c>
      <c r="B56" s="28">
        <v>3021</v>
      </c>
      <c r="C56" s="28">
        <v>3021</v>
      </c>
      <c r="D56" s="28">
        <v>3021</v>
      </c>
      <c r="E56" s="28">
        <v>3021</v>
      </c>
      <c r="F56" s="28">
        <v>3021</v>
      </c>
      <c r="G56" s="28">
        <v>3021</v>
      </c>
      <c r="H56" s="28">
        <v>3021</v>
      </c>
      <c r="I56" s="28">
        <v>3021</v>
      </c>
      <c r="J56" s="28">
        <v>3021</v>
      </c>
      <c r="K56" s="28">
        <v>3021</v>
      </c>
      <c r="L56" s="28">
        <v>3021</v>
      </c>
      <c r="M56" s="28">
        <v>3021</v>
      </c>
      <c r="N56" s="99">
        <f t="shared" si="0"/>
        <v>36252</v>
      </c>
      <c r="O56" s="119" t="s">
        <v>164</v>
      </c>
    </row>
    <row r="57" spans="1:16" ht="14.15" customHeight="1" x14ac:dyDescent="0.25">
      <c r="A57" s="57" t="s">
        <v>52</v>
      </c>
      <c r="B57" s="1">
        <v>0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17000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99">
        <f t="shared" si="0"/>
        <v>17000</v>
      </c>
      <c r="O57" s="119" t="s">
        <v>165</v>
      </c>
    </row>
    <row r="58" spans="1:16" ht="14.15" customHeight="1" x14ac:dyDescent="0.25">
      <c r="A58" s="59" t="s">
        <v>135</v>
      </c>
      <c r="B58" s="1">
        <v>1740</v>
      </c>
      <c r="C58" s="1">
        <v>1740</v>
      </c>
      <c r="D58" s="1">
        <v>1740</v>
      </c>
      <c r="E58" s="1">
        <v>1740</v>
      </c>
      <c r="F58" s="1">
        <v>1740</v>
      </c>
      <c r="G58" s="1">
        <v>1740</v>
      </c>
      <c r="H58" s="1">
        <v>1740</v>
      </c>
      <c r="I58" s="1">
        <v>1740</v>
      </c>
      <c r="J58" s="1">
        <v>1740</v>
      </c>
      <c r="K58" s="1">
        <v>1740</v>
      </c>
      <c r="L58" s="1">
        <v>1740</v>
      </c>
      <c r="M58" s="1">
        <v>1740</v>
      </c>
      <c r="N58" s="99">
        <f t="shared" si="0"/>
        <v>20880</v>
      </c>
      <c r="O58" s="119" t="s">
        <v>166</v>
      </c>
    </row>
    <row r="59" spans="1:16" ht="14.15" customHeight="1" x14ac:dyDescent="0.25">
      <c r="A59" s="57" t="s">
        <v>53</v>
      </c>
      <c r="B59" s="1">
        <v>3274</v>
      </c>
      <c r="C59" s="1">
        <v>3274</v>
      </c>
      <c r="D59" s="1">
        <v>3274</v>
      </c>
      <c r="E59" s="1">
        <v>3274</v>
      </c>
      <c r="F59" s="1">
        <v>3274</v>
      </c>
      <c r="G59" s="1">
        <v>3274</v>
      </c>
      <c r="H59" s="1">
        <v>3274</v>
      </c>
      <c r="I59" s="1">
        <v>3274</v>
      </c>
      <c r="J59" s="1">
        <v>3274</v>
      </c>
      <c r="K59" s="1">
        <v>3274</v>
      </c>
      <c r="L59" s="1">
        <v>3274</v>
      </c>
      <c r="M59" s="1">
        <v>3274</v>
      </c>
      <c r="N59" s="99">
        <f t="shared" si="0"/>
        <v>39288</v>
      </c>
      <c r="O59" s="119" t="s">
        <v>157</v>
      </c>
    </row>
    <row r="60" spans="1:16" s="9" customFormat="1" ht="14.15" customHeight="1" thickBot="1" x14ac:dyDescent="0.3">
      <c r="A60" s="53" t="s">
        <v>54</v>
      </c>
      <c r="B60" s="17">
        <v>1465</v>
      </c>
      <c r="C60" s="17">
        <v>1465</v>
      </c>
      <c r="D60" s="17">
        <v>1465</v>
      </c>
      <c r="E60" s="17">
        <v>1465</v>
      </c>
      <c r="F60" s="17">
        <v>1465</v>
      </c>
      <c r="G60" s="17">
        <v>1465</v>
      </c>
      <c r="H60" s="17">
        <v>1465</v>
      </c>
      <c r="I60" s="17">
        <v>1465</v>
      </c>
      <c r="J60" s="17">
        <v>1465</v>
      </c>
      <c r="K60" s="17">
        <v>1465</v>
      </c>
      <c r="L60" s="17">
        <v>1465</v>
      </c>
      <c r="M60" s="17">
        <v>1465</v>
      </c>
      <c r="N60" s="102">
        <f t="shared" si="0"/>
        <v>17580</v>
      </c>
      <c r="O60" s="119" t="s">
        <v>158</v>
      </c>
    </row>
    <row r="61" spans="1:16" ht="14.15" customHeight="1" thickBot="1" x14ac:dyDescent="0.35">
      <c r="A61" s="54" t="s">
        <v>38</v>
      </c>
      <c r="B61" s="16">
        <f t="shared" ref="B61:M61" si="7">SUM(B56:B60)</f>
        <v>9500</v>
      </c>
      <c r="C61" s="16">
        <f t="shared" si="7"/>
        <v>9500</v>
      </c>
      <c r="D61" s="16">
        <f t="shared" si="7"/>
        <v>9500</v>
      </c>
      <c r="E61" s="16">
        <f t="shared" si="7"/>
        <v>9500</v>
      </c>
      <c r="F61" s="16">
        <f t="shared" si="7"/>
        <v>9500</v>
      </c>
      <c r="G61" s="16">
        <f t="shared" si="7"/>
        <v>9500</v>
      </c>
      <c r="H61" s="16">
        <f t="shared" si="7"/>
        <v>26500</v>
      </c>
      <c r="I61" s="16">
        <f t="shared" si="7"/>
        <v>9500</v>
      </c>
      <c r="J61" s="16">
        <f t="shared" si="7"/>
        <v>9500</v>
      </c>
      <c r="K61" s="16">
        <f t="shared" si="7"/>
        <v>9500</v>
      </c>
      <c r="L61" s="16">
        <f t="shared" si="7"/>
        <v>9500</v>
      </c>
      <c r="M61" s="16">
        <f t="shared" si="7"/>
        <v>9500</v>
      </c>
      <c r="N61" s="105">
        <f t="shared" si="0"/>
        <v>131000</v>
      </c>
      <c r="O61" s="89" t="s">
        <v>47</v>
      </c>
    </row>
    <row r="62" spans="1:16" s="97" customFormat="1" ht="14.15" customHeight="1" thickTop="1" x14ac:dyDescent="0.3">
      <c r="A62" s="51" t="s">
        <v>44</v>
      </c>
      <c r="B62" s="15">
        <f>SUM(B61+B54+B48+B47+B42+B41+B40+B39+B38+B37)</f>
        <v>30753</v>
      </c>
      <c r="C62" s="15">
        <f t="shared" ref="C62:M62" si="8">SUM(C61+C54+C48+C47+C42+C41+C40+C39+C38+C37)</f>
        <v>64553</v>
      </c>
      <c r="D62" s="15">
        <f t="shared" si="8"/>
        <v>30753</v>
      </c>
      <c r="E62" s="15">
        <f t="shared" si="8"/>
        <v>64553</v>
      </c>
      <c r="F62" s="15">
        <f t="shared" si="8"/>
        <v>30753</v>
      </c>
      <c r="G62" s="15">
        <f t="shared" si="8"/>
        <v>64553</v>
      </c>
      <c r="H62" s="15">
        <f t="shared" si="8"/>
        <v>47753</v>
      </c>
      <c r="I62" s="15">
        <f t="shared" si="8"/>
        <v>64553</v>
      </c>
      <c r="J62" s="15">
        <f t="shared" si="8"/>
        <v>30753</v>
      </c>
      <c r="K62" s="15">
        <f t="shared" si="8"/>
        <v>30553</v>
      </c>
      <c r="L62" s="15">
        <f t="shared" si="8"/>
        <v>64753</v>
      </c>
      <c r="M62" s="15">
        <f t="shared" si="8"/>
        <v>30553</v>
      </c>
      <c r="N62" s="15">
        <f t="shared" ref="N62" si="9">SUM(N61+N54+N48+N47+N42+N41+N40+N39+N38+N37)</f>
        <v>554836</v>
      </c>
      <c r="O62" s="38" t="s">
        <v>66</v>
      </c>
      <c r="P62" s="96"/>
    </row>
    <row r="63" spans="1:16" s="20" customFormat="1" ht="11.5" x14ac:dyDescent="0.25">
      <c r="A63" s="60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99"/>
      <c r="O63" s="41"/>
    </row>
    <row r="64" spans="1:16" ht="14.15" customHeight="1" x14ac:dyDescent="0.3">
      <c r="A64" s="52" t="s">
        <v>111</v>
      </c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100"/>
      <c r="O64" s="38" t="s">
        <v>82</v>
      </c>
    </row>
    <row r="65" spans="1:16" s="14" customFormat="1" ht="14.15" customHeight="1" x14ac:dyDescent="0.3">
      <c r="A65" s="61" t="s">
        <v>119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106"/>
      <c r="O65" s="27" t="s">
        <v>72</v>
      </c>
    </row>
    <row r="66" spans="1:16" ht="14.15" customHeight="1" x14ac:dyDescent="0.25">
      <c r="A66" s="57" t="s">
        <v>90</v>
      </c>
      <c r="B66" s="1">
        <v>0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28">
        <v>3597.3</v>
      </c>
      <c r="N66" s="99">
        <f t="shared" si="0"/>
        <v>3597.3</v>
      </c>
      <c r="O66" s="13" t="s">
        <v>26</v>
      </c>
    </row>
    <row r="67" spans="1:16" ht="14.15" customHeight="1" x14ac:dyDescent="0.25">
      <c r="A67" s="57" t="s">
        <v>89</v>
      </c>
      <c r="B67" s="1">
        <v>0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28">
        <v>3597.3</v>
      </c>
      <c r="N67" s="99">
        <f t="shared" si="0"/>
        <v>3597.3</v>
      </c>
      <c r="O67" s="13" t="s">
        <v>74</v>
      </c>
    </row>
    <row r="68" spans="1:16" ht="14.15" customHeight="1" x14ac:dyDescent="0.25">
      <c r="A68" s="59" t="s">
        <v>172</v>
      </c>
      <c r="B68" s="1">
        <v>0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28">
        <v>3840.44</v>
      </c>
      <c r="N68" s="99">
        <f t="shared" si="0"/>
        <v>3840.44</v>
      </c>
      <c r="O68" s="59" t="s">
        <v>172</v>
      </c>
    </row>
    <row r="69" spans="1:16" ht="14.15" customHeight="1" x14ac:dyDescent="0.25">
      <c r="A69" s="57" t="s">
        <v>91</v>
      </c>
      <c r="B69" s="82">
        <v>0</v>
      </c>
      <c r="C69" s="82">
        <v>0</v>
      </c>
      <c r="D69" s="82">
        <v>0</v>
      </c>
      <c r="E69" s="82">
        <v>0</v>
      </c>
      <c r="F69" s="82">
        <v>0</v>
      </c>
      <c r="G69" s="82">
        <v>0</v>
      </c>
      <c r="H69" s="82">
        <v>0</v>
      </c>
      <c r="I69" s="82">
        <v>0</v>
      </c>
      <c r="J69" s="82">
        <v>0</v>
      </c>
      <c r="K69" s="82">
        <v>0</v>
      </c>
      <c r="L69" s="82">
        <v>0</v>
      </c>
      <c r="M69" s="67">
        <v>3840.44</v>
      </c>
      <c r="N69" s="99">
        <f t="shared" si="0"/>
        <v>3840.44</v>
      </c>
      <c r="O69" s="13" t="s">
        <v>91</v>
      </c>
    </row>
    <row r="70" spans="1:16" ht="14.15" customHeight="1" x14ac:dyDescent="0.25">
      <c r="A70" s="122" t="s">
        <v>175</v>
      </c>
      <c r="B70" s="1">
        <v>0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28">
        <v>3840.22</v>
      </c>
      <c r="N70" s="99">
        <f t="shared" si="0"/>
        <v>3840.22</v>
      </c>
      <c r="O70" s="81" t="s">
        <v>93</v>
      </c>
    </row>
    <row r="71" spans="1:16" ht="14.15" customHeight="1" thickBot="1" x14ac:dyDescent="0.3">
      <c r="A71" s="59" t="s">
        <v>173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68">
        <v>3840.44</v>
      </c>
      <c r="N71" s="104">
        <f t="shared" si="0"/>
        <v>3840.44</v>
      </c>
      <c r="O71" s="59" t="s">
        <v>173</v>
      </c>
    </row>
    <row r="72" spans="1:16" ht="14.15" customHeight="1" x14ac:dyDescent="0.3">
      <c r="A72" s="54" t="s">
        <v>42</v>
      </c>
      <c r="B72" s="77">
        <f t="shared" ref="B72:L72" si="10">SUM(B66:B71)</f>
        <v>0</v>
      </c>
      <c r="C72" s="77">
        <f t="shared" si="10"/>
        <v>0</v>
      </c>
      <c r="D72" s="77">
        <f t="shared" si="10"/>
        <v>0</v>
      </c>
      <c r="E72" s="77">
        <f t="shared" si="10"/>
        <v>0</v>
      </c>
      <c r="F72" s="77">
        <f t="shared" si="10"/>
        <v>0</v>
      </c>
      <c r="G72" s="77">
        <f t="shared" si="10"/>
        <v>0</v>
      </c>
      <c r="H72" s="77">
        <f t="shared" si="10"/>
        <v>0</v>
      </c>
      <c r="I72" s="77">
        <f t="shared" si="10"/>
        <v>0</v>
      </c>
      <c r="J72" s="77">
        <f t="shared" si="10"/>
        <v>0</v>
      </c>
      <c r="K72" s="77">
        <f t="shared" si="10"/>
        <v>0</v>
      </c>
      <c r="L72" s="77">
        <f t="shared" si="10"/>
        <v>0</v>
      </c>
      <c r="M72" s="78">
        <f>SUM(M66:M71)</f>
        <v>22556.14</v>
      </c>
      <c r="N72" s="103">
        <f t="shared" si="0"/>
        <v>22556.14</v>
      </c>
      <c r="O72" s="21" t="s">
        <v>67</v>
      </c>
      <c r="P72" s="66"/>
    </row>
    <row r="73" spans="1:16" s="14" customFormat="1" ht="14.15" customHeight="1" x14ac:dyDescent="0.3">
      <c r="A73" s="80" t="s">
        <v>116</v>
      </c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106"/>
      <c r="O73" s="27" t="s">
        <v>71</v>
      </c>
    </row>
    <row r="74" spans="1:16" ht="14.15" customHeight="1" x14ac:dyDescent="0.25">
      <c r="A74" s="84" t="s">
        <v>118</v>
      </c>
      <c r="B74" s="28">
        <v>11594</v>
      </c>
      <c r="C74" s="28">
        <v>11594</v>
      </c>
      <c r="D74" s="28">
        <v>11594</v>
      </c>
      <c r="E74" s="28">
        <v>11594</v>
      </c>
      <c r="F74" s="28">
        <v>11594</v>
      </c>
      <c r="G74" s="28">
        <v>11594</v>
      </c>
      <c r="H74" s="28">
        <v>11594</v>
      </c>
      <c r="I74" s="28">
        <v>11594</v>
      </c>
      <c r="J74" s="28">
        <v>11594</v>
      </c>
      <c r="K74" s="28">
        <v>11594</v>
      </c>
      <c r="L74" s="28">
        <v>11594</v>
      </c>
      <c r="M74" s="28">
        <v>11594</v>
      </c>
      <c r="N74" s="99">
        <f t="shared" si="0"/>
        <v>139128</v>
      </c>
      <c r="O74" s="33" t="s">
        <v>105</v>
      </c>
      <c r="P74" s="66"/>
    </row>
    <row r="75" spans="1:16" ht="14.15" customHeight="1" x14ac:dyDescent="0.25">
      <c r="A75" s="53" t="s">
        <v>117</v>
      </c>
      <c r="B75" s="28">
        <v>5460</v>
      </c>
      <c r="C75" s="28">
        <v>5460</v>
      </c>
      <c r="D75" s="28">
        <v>5460</v>
      </c>
      <c r="E75" s="28">
        <v>5460</v>
      </c>
      <c r="F75" s="28">
        <v>5460</v>
      </c>
      <c r="G75" s="28">
        <v>5460</v>
      </c>
      <c r="H75" s="28">
        <v>5460</v>
      </c>
      <c r="I75" s="28">
        <v>5460</v>
      </c>
      <c r="J75" s="28">
        <v>5460</v>
      </c>
      <c r="K75" s="28">
        <v>5460</v>
      </c>
      <c r="L75" s="28">
        <v>5460</v>
      </c>
      <c r="M75" s="28">
        <v>5460</v>
      </c>
      <c r="N75" s="99">
        <f t="shared" ref="N75:N101" si="11">SUM(B75:M75)</f>
        <v>65520</v>
      </c>
      <c r="O75" s="33" t="s">
        <v>68</v>
      </c>
      <c r="P75" s="66"/>
    </row>
    <row r="76" spans="1:16" ht="14.15" customHeight="1" thickBot="1" x14ac:dyDescent="0.3">
      <c r="A76" s="87" t="s">
        <v>136</v>
      </c>
      <c r="B76" s="68">
        <v>5950</v>
      </c>
      <c r="C76" s="68">
        <v>5950</v>
      </c>
      <c r="D76" s="68">
        <v>5950</v>
      </c>
      <c r="E76" s="68">
        <v>5950</v>
      </c>
      <c r="F76" s="68">
        <v>5950</v>
      </c>
      <c r="G76" s="68">
        <v>5950</v>
      </c>
      <c r="H76" s="68">
        <v>5950</v>
      </c>
      <c r="I76" s="68">
        <v>5950</v>
      </c>
      <c r="J76" s="68">
        <v>5950</v>
      </c>
      <c r="K76" s="68">
        <v>5950</v>
      </c>
      <c r="L76" s="68">
        <v>5950</v>
      </c>
      <c r="M76" s="68">
        <v>5950</v>
      </c>
      <c r="N76" s="102">
        <f t="shared" si="11"/>
        <v>71400</v>
      </c>
      <c r="O76" s="119" t="s">
        <v>167</v>
      </c>
      <c r="P76" s="66"/>
    </row>
    <row r="77" spans="1:16" ht="14.15" customHeight="1" x14ac:dyDescent="0.3">
      <c r="A77" s="54" t="s">
        <v>41</v>
      </c>
      <c r="B77" s="78">
        <f>SUM(B74:B76)</f>
        <v>23004</v>
      </c>
      <c r="C77" s="78">
        <f t="shared" ref="C77:M77" si="12">SUM(C74:C76)</f>
        <v>23004</v>
      </c>
      <c r="D77" s="78">
        <f t="shared" si="12"/>
        <v>23004</v>
      </c>
      <c r="E77" s="78">
        <f t="shared" si="12"/>
        <v>23004</v>
      </c>
      <c r="F77" s="78">
        <f t="shared" si="12"/>
        <v>23004</v>
      </c>
      <c r="G77" s="78">
        <f t="shared" si="12"/>
        <v>23004</v>
      </c>
      <c r="H77" s="78">
        <f t="shared" si="12"/>
        <v>23004</v>
      </c>
      <c r="I77" s="78">
        <f t="shared" si="12"/>
        <v>23004</v>
      </c>
      <c r="J77" s="78">
        <f t="shared" si="12"/>
        <v>23004</v>
      </c>
      <c r="K77" s="78">
        <f t="shared" si="12"/>
        <v>23004</v>
      </c>
      <c r="L77" s="78">
        <f t="shared" si="12"/>
        <v>23004</v>
      </c>
      <c r="M77" s="78">
        <f t="shared" si="12"/>
        <v>23004</v>
      </c>
      <c r="N77" s="103">
        <f t="shared" si="11"/>
        <v>276048</v>
      </c>
      <c r="O77" s="27" t="s">
        <v>69</v>
      </c>
      <c r="P77" s="66"/>
    </row>
    <row r="78" spans="1:16" s="14" customFormat="1" ht="14.15" customHeight="1" x14ac:dyDescent="0.3">
      <c r="A78" s="26" t="s">
        <v>115</v>
      </c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106"/>
      <c r="O78" s="27" t="s">
        <v>83</v>
      </c>
    </row>
    <row r="79" spans="1:16" s="14" customFormat="1" ht="14.15" customHeight="1" x14ac:dyDescent="0.3">
      <c r="A79" s="58" t="s">
        <v>22</v>
      </c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106"/>
      <c r="O79" s="27" t="s">
        <v>70</v>
      </c>
    </row>
    <row r="80" spans="1:16" ht="14.15" customHeight="1" x14ac:dyDescent="0.25">
      <c r="A80" s="57" t="s">
        <v>90</v>
      </c>
      <c r="B80" s="69">
        <v>6767.5</v>
      </c>
      <c r="C80" s="69">
        <v>6767.5</v>
      </c>
      <c r="D80" s="69">
        <v>6767.5</v>
      </c>
      <c r="E80" s="69">
        <v>6767.5</v>
      </c>
      <c r="F80" s="69">
        <v>6767.5</v>
      </c>
      <c r="G80" s="69">
        <v>6767.5</v>
      </c>
      <c r="H80" s="69">
        <v>6767.5</v>
      </c>
      <c r="I80" s="69">
        <v>6767.5</v>
      </c>
      <c r="J80" s="69">
        <v>6767.5</v>
      </c>
      <c r="K80" s="69">
        <v>6767.5</v>
      </c>
      <c r="L80" s="69">
        <v>6767.5</v>
      </c>
      <c r="M80" s="69">
        <v>6767.5</v>
      </c>
      <c r="N80" s="99">
        <f t="shared" si="11"/>
        <v>81210</v>
      </c>
      <c r="O80" s="13" t="s">
        <v>40</v>
      </c>
    </row>
    <row r="81" spans="1:16" ht="14.15" customHeight="1" x14ac:dyDescent="0.25">
      <c r="A81" s="57" t="s">
        <v>89</v>
      </c>
      <c r="B81" s="69">
        <v>6767.5</v>
      </c>
      <c r="C81" s="69">
        <v>6767.5</v>
      </c>
      <c r="D81" s="69">
        <v>6767.5</v>
      </c>
      <c r="E81" s="69">
        <v>6767.5</v>
      </c>
      <c r="F81" s="69">
        <v>6767.5</v>
      </c>
      <c r="G81" s="69">
        <v>6767.5</v>
      </c>
      <c r="H81" s="69">
        <v>6767.5</v>
      </c>
      <c r="I81" s="69">
        <v>6767.5</v>
      </c>
      <c r="J81" s="69">
        <v>6767.5</v>
      </c>
      <c r="K81" s="69">
        <v>6767.5</v>
      </c>
      <c r="L81" s="69">
        <v>6767.5</v>
      </c>
      <c r="M81" s="69">
        <v>6767.5</v>
      </c>
      <c r="N81" s="99">
        <f t="shared" si="11"/>
        <v>81210</v>
      </c>
      <c r="O81" s="13" t="s">
        <v>74</v>
      </c>
    </row>
    <row r="82" spans="1:16" s="22" customFormat="1" ht="14.15" customHeight="1" x14ac:dyDescent="0.3">
      <c r="A82" s="26" t="s">
        <v>39</v>
      </c>
      <c r="B82" s="86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106"/>
      <c r="O82" s="27" t="s">
        <v>77</v>
      </c>
    </row>
    <row r="83" spans="1:16" s="22" customFormat="1" ht="14.15" customHeight="1" x14ac:dyDescent="0.25">
      <c r="A83" s="59" t="s">
        <v>172</v>
      </c>
      <c r="B83" s="69">
        <v>6510.1</v>
      </c>
      <c r="C83" s="69">
        <v>6510.1</v>
      </c>
      <c r="D83" s="69">
        <v>6510.1</v>
      </c>
      <c r="E83" s="69">
        <v>6510.1</v>
      </c>
      <c r="F83" s="69">
        <v>6510.1</v>
      </c>
      <c r="G83" s="69">
        <v>6510.1</v>
      </c>
      <c r="H83" s="69">
        <v>6510.1</v>
      </c>
      <c r="I83" s="69">
        <v>6510.1</v>
      </c>
      <c r="J83" s="69">
        <v>6510.1</v>
      </c>
      <c r="K83" s="69">
        <v>6510.1</v>
      </c>
      <c r="L83" s="69">
        <v>6510.1</v>
      </c>
      <c r="M83" s="69">
        <v>6510.1</v>
      </c>
      <c r="N83" s="99">
        <f>SUM(B83:M83)</f>
        <v>78121.2</v>
      </c>
      <c r="O83" s="59" t="s">
        <v>172</v>
      </c>
    </row>
    <row r="84" spans="1:16" ht="14.15" customHeight="1" x14ac:dyDescent="0.25">
      <c r="A84" s="57" t="s">
        <v>91</v>
      </c>
      <c r="B84" s="69">
        <v>6510.1</v>
      </c>
      <c r="C84" s="69">
        <v>6510.1</v>
      </c>
      <c r="D84" s="69">
        <v>6510.1</v>
      </c>
      <c r="E84" s="69">
        <v>6510.1</v>
      </c>
      <c r="F84" s="69">
        <v>6510.1</v>
      </c>
      <c r="G84" s="69">
        <v>6510.1</v>
      </c>
      <c r="H84" s="69">
        <v>6510.1</v>
      </c>
      <c r="I84" s="69">
        <v>6510.1</v>
      </c>
      <c r="J84" s="69">
        <v>6510.1</v>
      </c>
      <c r="K84" s="69">
        <v>6510.1</v>
      </c>
      <c r="L84" s="69">
        <v>6510.1</v>
      </c>
      <c r="M84" s="69">
        <v>6510.1</v>
      </c>
      <c r="N84" s="99">
        <f t="shared" si="11"/>
        <v>78121.2</v>
      </c>
      <c r="O84" s="13" t="s">
        <v>91</v>
      </c>
    </row>
    <row r="85" spans="1:16" ht="14.15" customHeight="1" x14ac:dyDescent="0.25">
      <c r="A85" s="59" t="s">
        <v>175</v>
      </c>
      <c r="B85" s="69">
        <v>6510.1</v>
      </c>
      <c r="C85" s="69">
        <v>6510.1</v>
      </c>
      <c r="D85" s="69">
        <v>6510.1</v>
      </c>
      <c r="E85" s="69">
        <v>6510.1</v>
      </c>
      <c r="F85" s="69">
        <v>6510.1</v>
      </c>
      <c r="G85" s="69">
        <v>6510.1</v>
      </c>
      <c r="H85" s="69">
        <v>6510.1</v>
      </c>
      <c r="I85" s="69">
        <v>6510.1</v>
      </c>
      <c r="J85" s="69">
        <v>6510.1</v>
      </c>
      <c r="K85" s="69">
        <v>6510.1</v>
      </c>
      <c r="L85" s="69">
        <v>6510.1</v>
      </c>
      <c r="M85" s="69">
        <v>6510.1</v>
      </c>
      <c r="N85" s="99">
        <f t="shared" si="11"/>
        <v>78121.2</v>
      </c>
      <c r="O85" s="81" t="s">
        <v>93</v>
      </c>
      <c r="P85" s="66"/>
    </row>
    <row r="86" spans="1:16" ht="14.15" customHeight="1" thickBot="1" x14ac:dyDescent="0.3">
      <c r="A86" s="59" t="s">
        <v>173</v>
      </c>
      <c r="B86" s="69">
        <v>6510.1</v>
      </c>
      <c r="C86" s="69">
        <v>6510.1</v>
      </c>
      <c r="D86" s="69">
        <v>6510.1</v>
      </c>
      <c r="E86" s="69">
        <v>6510.1</v>
      </c>
      <c r="F86" s="69">
        <v>6510.1</v>
      </c>
      <c r="G86" s="69">
        <v>6510.1</v>
      </c>
      <c r="H86" s="69">
        <v>6510.1</v>
      </c>
      <c r="I86" s="69">
        <v>6510.1</v>
      </c>
      <c r="J86" s="69">
        <v>6510.1</v>
      </c>
      <c r="K86" s="69">
        <v>6510.1</v>
      </c>
      <c r="L86" s="69">
        <v>6510.1</v>
      </c>
      <c r="M86" s="69">
        <v>6510.1</v>
      </c>
      <c r="N86" s="104">
        <f t="shared" si="11"/>
        <v>78121.2</v>
      </c>
      <c r="O86" s="59" t="s">
        <v>173</v>
      </c>
      <c r="P86" s="66"/>
    </row>
    <row r="87" spans="1:16" ht="14.15" customHeight="1" x14ac:dyDescent="0.3">
      <c r="A87" s="54" t="s">
        <v>84</v>
      </c>
      <c r="B87" s="78">
        <f>SUM(B80:B86)</f>
        <v>39575.399999999994</v>
      </c>
      <c r="C87" s="78">
        <f t="shared" ref="C87:M87" si="13">SUM(C80:C86)</f>
        <v>39575.399999999994</v>
      </c>
      <c r="D87" s="78">
        <f t="shared" si="13"/>
        <v>39575.399999999994</v>
      </c>
      <c r="E87" s="78">
        <f t="shared" si="13"/>
        <v>39575.399999999994</v>
      </c>
      <c r="F87" s="78">
        <f t="shared" si="13"/>
        <v>39575.399999999994</v>
      </c>
      <c r="G87" s="78">
        <f t="shared" si="13"/>
        <v>39575.399999999994</v>
      </c>
      <c r="H87" s="78">
        <f t="shared" si="13"/>
        <v>39575.399999999994</v>
      </c>
      <c r="I87" s="78">
        <f t="shared" si="13"/>
        <v>39575.399999999994</v>
      </c>
      <c r="J87" s="78">
        <f t="shared" si="13"/>
        <v>39575.399999999994</v>
      </c>
      <c r="K87" s="78">
        <f t="shared" si="13"/>
        <v>39575.399999999994</v>
      </c>
      <c r="L87" s="78">
        <f t="shared" si="13"/>
        <v>39575.399999999994</v>
      </c>
      <c r="M87" s="78">
        <f t="shared" si="13"/>
        <v>39575.399999999994</v>
      </c>
      <c r="N87" s="103">
        <f t="shared" si="11"/>
        <v>474904.80000000005</v>
      </c>
      <c r="O87" s="13" t="s">
        <v>48</v>
      </c>
      <c r="P87" s="66"/>
    </row>
    <row r="88" spans="1:16" s="14" customFormat="1" ht="14.15" customHeight="1" x14ac:dyDescent="0.3">
      <c r="A88" s="49" t="s">
        <v>23</v>
      </c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106"/>
      <c r="O88" s="27" t="s">
        <v>73</v>
      </c>
    </row>
    <row r="89" spans="1:16" ht="14.15" customHeight="1" x14ac:dyDescent="0.25">
      <c r="A89" s="57" t="s">
        <v>90</v>
      </c>
      <c r="B89" s="28">
        <v>0</v>
      </c>
      <c r="C89" s="28">
        <v>0</v>
      </c>
      <c r="D89" s="28">
        <v>0</v>
      </c>
      <c r="E89" s="28">
        <v>0</v>
      </c>
      <c r="F89" s="28">
        <v>0</v>
      </c>
      <c r="G89" s="28">
        <v>5620</v>
      </c>
      <c r="H89" s="28">
        <v>0</v>
      </c>
      <c r="I89" s="28">
        <v>0</v>
      </c>
      <c r="J89" s="28">
        <v>0</v>
      </c>
      <c r="K89" s="28">
        <v>0</v>
      </c>
      <c r="L89" s="28">
        <v>0</v>
      </c>
      <c r="M89" s="28">
        <v>0</v>
      </c>
      <c r="N89" s="99">
        <f t="shared" si="11"/>
        <v>5620</v>
      </c>
      <c r="O89" s="13" t="s">
        <v>26</v>
      </c>
    </row>
    <row r="90" spans="1:16" ht="14.15" customHeight="1" x14ac:dyDescent="0.25">
      <c r="A90" s="57" t="s">
        <v>89</v>
      </c>
      <c r="B90" s="28">
        <v>0</v>
      </c>
      <c r="C90" s="28">
        <v>0</v>
      </c>
      <c r="D90" s="28">
        <v>0</v>
      </c>
      <c r="E90" s="28">
        <v>0</v>
      </c>
      <c r="F90" s="28">
        <v>0</v>
      </c>
      <c r="G90" s="28">
        <v>4400</v>
      </c>
      <c r="H90" s="28">
        <v>0</v>
      </c>
      <c r="I90" s="28">
        <v>0</v>
      </c>
      <c r="J90" s="28">
        <v>0</v>
      </c>
      <c r="K90" s="28">
        <v>0</v>
      </c>
      <c r="L90" s="28">
        <v>0</v>
      </c>
      <c r="M90" s="28">
        <v>0</v>
      </c>
      <c r="N90" s="99">
        <f t="shared" si="11"/>
        <v>4400</v>
      </c>
      <c r="O90" s="13" t="s">
        <v>74</v>
      </c>
    </row>
    <row r="91" spans="1:16" ht="14.15" customHeight="1" x14ac:dyDescent="0.25">
      <c r="A91" s="59" t="s">
        <v>172</v>
      </c>
      <c r="B91" s="28">
        <v>0</v>
      </c>
      <c r="C91" s="28">
        <v>0</v>
      </c>
      <c r="D91" s="28">
        <v>0</v>
      </c>
      <c r="E91" s="28">
        <v>0</v>
      </c>
      <c r="F91" s="28">
        <v>0</v>
      </c>
      <c r="G91" s="28">
        <v>2806</v>
      </c>
      <c r="H91" s="28">
        <v>0</v>
      </c>
      <c r="I91" s="28">
        <v>0</v>
      </c>
      <c r="J91" s="28">
        <v>0</v>
      </c>
      <c r="K91" s="28">
        <v>0</v>
      </c>
      <c r="L91" s="28">
        <v>0</v>
      </c>
      <c r="M91" s="28">
        <v>0</v>
      </c>
      <c r="N91" s="99">
        <f t="shared" si="11"/>
        <v>2806</v>
      </c>
      <c r="O91" s="59" t="s">
        <v>172</v>
      </c>
    </row>
    <row r="92" spans="1:16" ht="14.15" customHeight="1" x14ac:dyDescent="0.25">
      <c r="A92" s="57" t="s">
        <v>91</v>
      </c>
      <c r="B92" s="28">
        <v>0</v>
      </c>
      <c r="C92" s="28">
        <v>0</v>
      </c>
      <c r="D92" s="28">
        <v>0</v>
      </c>
      <c r="E92" s="28">
        <v>0</v>
      </c>
      <c r="F92" s="28">
        <v>0</v>
      </c>
      <c r="G92" s="28">
        <v>4200</v>
      </c>
      <c r="H92" s="28">
        <v>0</v>
      </c>
      <c r="I92" s="28">
        <v>0</v>
      </c>
      <c r="J92" s="28">
        <v>0</v>
      </c>
      <c r="K92" s="28">
        <v>0</v>
      </c>
      <c r="L92" s="28">
        <v>0</v>
      </c>
      <c r="M92" s="28">
        <v>0</v>
      </c>
      <c r="N92" s="99">
        <f t="shared" si="11"/>
        <v>4200</v>
      </c>
      <c r="O92" s="13" t="s">
        <v>91</v>
      </c>
    </row>
    <row r="93" spans="1:16" ht="14.15" customHeight="1" x14ac:dyDescent="0.25">
      <c r="A93" s="59" t="s">
        <v>176</v>
      </c>
      <c r="B93" s="28">
        <v>0</v>
      </c>
      <c r="C93" s="28">
        <v>0</v>
      </c>
      <c r="D93" s="28">
        <v>0</v>
      </c>
      <c r="E93" s="28">
        <v>0</v>
      </c>
      <c r="F93" s="28">
        <v>0</v>
      </c>
      <c r="G93" s="28">
        <v>2300</v>
      </c>
      <c r="H93" s="28">
        <v>0</v>
      </c>
      <c r="I93" s="28">
        <v>0</v>
      </c>
      <c r="J93" s="28">
        <v>0</v>
      </c>
      <c r="K93" s="28">
        <v>0</v>
      </c>
      <c r="L93" s="28">
        <v>0</v>
      </c>
      <c r="M93" s="28">
        <v>0</v>
      </c>
      <c r="N93" s="99">
        <f t="shared" si="11"/>
        <v>2300</v>
      </c>
      <c r="O93" s="13" t="s">
        <v>93</v>
      </c>
    </row>
    <row r="94" spans="1:16" ht="14.15" customHeight="1" thickBot="1" x14ac:dyDescent="0.3">
      <c r="A94" s="59" t="s">
        <v>173</v>
      </c>
      <c r="B94" s="75">
        <v>0</v>
      </c>
      <c r="C94" s="75">
        <v>0</v>
      </c>
      <c r="D94" s="75">
        <v>0</v>
      </c>
      <c r="E94" s="75">
        <v>0</v>
      </c>
      <c r="F94" s="75">
        <v>0</v>
      </c>
      <c r="G94" s="75">
        <v>2860</v>
      </c>
      <c r="H94" s="75">
        <v>0</v>
      </c>
      <c r="I94" s="75">
        <v>0</v>
      </c>
      <c r="J94" s="75">
        <v>0</v>
      </c>
      <c r="K94" s="75">
        <v>0</v>
      </c>
      <c r="L94" s="75">
        <v>0</v>
      </c>
      <c r="M94" s="75">
        <v>0</v>
      </c>
      <c r="N94" s="104">
        <f t="shared" si="11"/>
        <v>2860</v>
      </c>
      <c r="O94" s="59" t="s">
        <v>173</v>
      </c>
    </row>
    <row r="95" spans="1:16" ht="14.15" customHeight="1" x14ac:dyDescent="0.3">
      <c r="A95" s="54" t="s">
        <v>43</v>
      </c>
      <c r="B95" s="76">
        <f>SUM(B89:B94)</f>
        <v>0</v>
      </c>
      <c r="C95" s="76">
        <f t="shared" ref="C95:L95" si="14">SUM(C89:C94)</f>
        <v>0</v>
      </c>
      <c r="D95" s="76">
        <f t="shared" si="14"/>
        <v>0</v>
      </c>
      <c r="E95" s="76">
        <f t="shared" si="14"/>
        <v>0</v>
      </c>
      <c r="F95" s="76">
        <f t="shared" si="14"/>
        <v>0</v>
      </c>
      <c r="G95" s="76">
        <f>SUM(G89:G94)</f>
        <v>22186</v>
      </c>
      <c r="H95" s="76">
        <f t="shared" si="14"/>
        <v>0</v>
      </c>
      <c r="I95" s="76">
        <f t="shared" si="14"/>
        <v>0</v>
      </c>
      <c r="J95" s="76">
        <f t="shared" si="14"/>
        <v>0</v>
      </c>
      <c r="K95" s="76">
        <f t="shared" si="14"/>
        <v>0</v>
      </c>
      <c r="L95" s="76">
        <f t="shared" si="14"/>
        <v>0</v>
      </c>
      <c r="M95" s="76">
        <v>0</v>
      </c>
      <c r="N95" s="103">
        <f t="shared" si="11"/>
        <v>22186</v>
      </c>
      <c r="O95" s="21" t="s">
        <v>49</v>
      </c>
      <c r="P95" s="66"/>
    </row>
    <row r="96" spans="1:16" ht="14.15" customHeight="1" x14ac:dyDescent="0.3">
      <c r="A96" s="95" t="s">
        <v>130</v>
      </c>
      <c r="B96" s="1">
        <v>21260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99">
        <f t="shared" si="11"/>
        <v>21260</v>
      </c>
      <c r="O96" s="95" t="s">
        <v>168</v>
      </c>
      <c r="P96" s="66"/>
    </row>
    <row r="97" spans="1:16" ht="14.15" customHeight="1" thickBot="1" x14ac:dyDescent="0.35">
      <c r="A97" s="54" t="s">
        <v>114</v>
      </c>
      <c r="B97" s="2">
        <v>0</v>
      </c>
      <c r="C97" s="2">
        <v>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68">
        <v>10100</v>
      </c>
      <c r="N97" s="102">
        <f t="shared" si="11"/>
        <v>10100</v>
      </c>
      <c r="O97" s="95" t="s">
        <v>169</v>
      </c>
      <c r="P97" s="66"/>
    </row>
    <row r="98" spans="1:16" ht="14.15" customHeight="1" x14ac:dyDescent="0.3">
      <c r="A98" s="62" t="s">
        <v>85</v>
      </c>
      <c r="B98" s="29">
        <f>SUM(B97+B96+B95+B87+B77+B72)</f>
        <v>83839.399999999994</v>
      </c>
      <c r="C98" s="29">
        <f t="shared" ref="C98:M98" si="15">SUM(C97+C96+C95+C87+C77+C72)</f>
        <v>62579.399999999994</v>
      </c>
      <c r="D98" s="29">
        <f t="shared" si="15"/>
        <v>62579.399999999994</v>
      </c>
      <c r="E98" s="29">
        <f t="shared" si="15"/>
        <v>62579.399999999994</v>
      </c>
      <c r="F98" s="29">
        <f t="shared" si="15"/>
        <v>62579.399999999994</v>
      </c>
      <c r="G98" s="29">
        <f t="shared" si="15"/>
        <v>84765.4</v>
      </c>
      <c r="H98" s="29">
        <f t="shared" si="15"/>
        <v>62579.399999999994</v>
      </c>
      <c r="I98" s="29">
        <f t="shared" si="15"/>
        <v>62579.399999999994</v>
      </c>
      <c r="J98" s="29">
        <f t="shared" si="15"/>
        <v>62579.399999999994</v>
      </c>
      <c r="K98" s="29">
        <f t="shared" si="15"/>
        <v>62579.399999999994</v>
      </c>
      <c r="L98" s="29">
        <f t="shared" si="15"/>
        <v>62579.399999999994</v>
      </c>
      <c r="M98" s="29">
        <f t="shared" si="15"/>
        <v>95235.54</v>
      </c>
      <c r="N98" s="101">
        <f>SUM(N72,N77,N87,N95,N96,N97)</f>
        <v>827054.94000000006</v>
      </c>
      <c r="O98" s="38" t="s">
        <v>86</v>
      </c>
      <c r="P98" s="66"/>
    </row>
    <row r="99" spans="1:16" ht="9" customHeight="1" x14ac:dyDescent="0.3">
      <c r="A99" s="62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101"/>
      <c r="O99" s="38"/>
      <c r="P99" s="66"/>
    </row>
    <row r="100" spans="1:16" s="10" customFormat="1" ht="13" x14ac:dyDescent="0.3">
      <c r="A100" s="54" t="s">
        <v>87</v>
      </c>
      <c r="B100" s="63">
        <v>10000</v>
      </c>
      <c r="C100" s="63">
        <v>0</v>
      </c>
      <c r="D100" s="63">
        <v>10000</v>
      </c>
      <c r="E100" s="63">
        <v>0</v>
      </c>
      <c r="F100" s="63">
        <v>10000</v>
      </c>
      <c r="G100" s="63">
        <v>0</v>
      </c>
      <c r="H100" s="63">
        <v>10000</v>
      </c>
      <c r="I100" s="63">
        <v>0</v>
      </c>
      <c r="J100" s="63">
        <v>0</v>
      </c>
      <c r="K100" s="63">
        <v>0</v>
      </c>
      <c r="L100" s="63">
        <v>0</v>
      </c>
      <c r="M100" s="63">
        <v>0</v>
      </c>
      <c r="N100" s="99">
        <f t="shared" si="11"/>
        <v>40000</v>
      </c>
      <c r="O100" s="95" t="s">
        <v>170</v>
      </c>
    </row>
    <row r="101" spans="1:16" s="10" customFormat="1" ht="13.5" thickBot="1" x14ac:dyDescent="0.35">
      <c r="A101" s="46" t="s">
        <v>126</v>
      </c>
      <c r="B101" s="116"/>
      <c r="C101" s="116">
        <v>10000</v>
      </c>
      <c r="D101" s="116">
        <v>0</v>
      </c>
      <c r="E101" s="116">
        <v>0</v>
      </c>
      <c r="F101" s="116">
        <v>10000</v>
      </c>
      <c r="G101" s="116">
        <v>0</v>
      </c>
      <c r="H101" s="116">
        <v>0</v>
      </c>
      <c r="I101" s="116">
        <v>0</v>
      </c>
      <c r="J101" s="116">
        <v>10000</v>
      </c>
      <c r="K101" s="116">
        <v>0</v>
      </c>
      <c r="L101" s="116">
        <v>0</v>
      </c>
      <c r="M101" s="116">
        <v>10000</v>
      </c>
      <c r="N101" s="102">
        <f t="shared" si="11"/>
        <v>40000</v>
      </c>
      <c r="O101" s="95" t="s">
        <v>171</v>
      </c>
    </row>
    <row r="102" spans="1:16" ht="15.75" customHeight="1" x14ac:dyDescent="0.3">
      <c r="A102" s="62" t="s">
        <v>24</v>
      </c>
      <c r="B102" s="83">
        <f t="shared" ref="B102:M102" si="16">SUM(B101+B100+B98+B62+B35+B21)</f>
        <v>165585.4</v>
      </c>
      <c r="C102" s="83">
        <f t="shared" si="16"/>
        <v>227855.4</v>
      </c>
      <c r="D102" s="83">
        <f t="shared" si="16"/>
        <v>144275.4</v>
      </c>
      <c r="E102" s="83">
        <f t="shared" si="16"/>
        <v>161425.4</v>
      </c>
      <c r="F102" s="83">
        <f t="shared" si="16"/>
        <v>167555.4</v>
      </c>
      <c r="G102" s="83">
        <f t="shared" si="16"/>
        <v>183611.4</v>
      </c>
      <c r="H102" s="83">
        <f t="shared" si="16"/>
        <v>155825.4</v>
      </c>
      <c r="I102" s="83">
        <f t="shared" si="16"/>
        <v>181355.4</v>
      </c>
      <c r="J102" s="83">
        <f t="shared" si="16"/>
        <v>137625.4</v>
      </c>
      <c r="K102" s="83">
        <f t="shared" si="16"/>
        <v>134075.4</v>
      </c>
      <c r="L102" s="83">
        <f t="shared" si="16"/>
        <v>181555.4</v>
      </c>
      <c r="M102" s="83">
        <f t="shared" si="16"/>
        <v>180081.53999999998</v>
      </c>
      <c r="N102" s="103">
        <f>SUM(N21,N35,N62,N98,N100,N101)</f>
        <v>2020826.94</v>
      </c>
      <c r="O102" s="38" t="s">
        <v>120</v>
      </c>
      <c r="P102" s="66"/>
    </row>
    <row r="103" spans="1:16" ht="14.15" customHeight="1" x14ac:dyDescent="0.25"/>
  </sheetData>
  <phoneticPr fontId="4" type="noConversion"/>
  <printOptions horizontalCentered="1" gridLines="1"/>
  <pageMargins left="0.3" right="0" top="0.8" bottom="0" header="0.03" footer="0.25"/>
  <pageSetup scale="75" fitToHeight="2" orientation="landscape" horizontalDpi="300" verticalDpi="300" r:id="rId1"/>
  <headerFooter differentOddEven="1" scaleWithDoc="0" alignWithMargins="0">
    <oddHeader xml:space="preserve">&amp;C&amp;16Condominio La Puntilla
2015 Budget&amp;Rdraft 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LP Budget 2015 </vt:lpstr>
      <vt:lpstr>'LP Budget 2015 '!Print_Area</vt:lpstr>
      <vt:lpstr>'LP Budget 2015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Cherie;Jerry</dc:creator>
  <cp:lastModifiedBy>Bill</cp:lastModifiedBy>
  <cp:lastPrinted>2015-01-16T15:55:22Z</cp:lastPrinted>
  <dcterms:created xsi:type="dcterms:W3CDTF">2005-01-17T18:19:18Z</dcterms:created>
  <dcterms:modified xsi:type="dcterms:W3CDTF">2015-02-09T16:59:14Z</dcterms:modified>
</cp:coreProperties>
</file>